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onlapúj\Dönt2021\"/>
    </mc:Choice>
  </mc:AlternateContent>
  <workbookProtection workbookAlgorithmName="SHA-512" workbookHashValue="2+e6oVdwrMpZZa1MnvPJCdePGo1QV34/geVxEHkuSo97hKWi8WGKmqL+n3liYlTqkG0dR6SSrPC4PNJhQpWUWw==" workbookSaltValue="ubOEsDdHHPzSnoGtfTALKQ==" workbookSpinCount="100000" lockStructure="1"/>
  <bookViews>
    <workbookView xWindow="0" yWindow="0" windowWidth="28800" windowHeight="11775"/>
  </bookViews>
  <sheets>
    <sheet name="Színház I VID" sheetId="10" r:id="rId1"/>
    <sheet name="Somogyi_I" sheetId="11" state="hidden" r:id="rId2"/>
    <sheet name="Kiss_I" sheetId="12" state="hidden" r:id="rId3"/>
    <sheet name="Dósa_I" sheetId="13" state="hidden" r:id="rId4"/>
    <sheet name="Bán_I" sheetId="14" state="hidden" r:id="rId5"/>
    <sheet name="Zalán_I" sheetId="15" state="hidden" r:id="rId6"/>
    <sheet name="Színház II VID" sheetId="9" r:id="rId7"/>
    <sheet name="Somogyi_II" sheetId="17" state="hidden" r:id="rId8"/>
    <sheet name="Kiss_II" sheetId="18" state="hidden" r:id="rId9"/>
    <sheet name="Dósa_II" sheetId="19" state="hidden" r:id="rId10"/>
    <sheet name="Bán_II" sheetId="20" state="hidden" r:id="rId11"/>
    <sheet name="Zalán_II" sheetId="21" state="hidden" r:id="rId12"/>
    <sheet name="Táncművészet VID" sheetId="8" r:id="rId13"/>
    <sheet name="Somogyi_TÁNC" sheetId="22" state="hidden" r:id="rId14"/>
    <sheet name="Kiss_TÁNC" sheetId="23" state="hidden" r:id="rId15"/>
    <sheet name="Dósa_TÁNC" sheetId="24" state="hidden" r:id="rId16"/>
    <sheet name="Bán_TÁNC" sheetId="25" state="hidden" r:id="rId17"/>
    <sheet name="Zalán_TÁNC" sheetId="26" state="hidden" r:id="rId18"/>
    <sheet name="Forgalmazói VID" sheetId="7" r:id="rId19"/>
    <sheet name="Somogyi_FORG" sheetId="27" state="hidden" r:id="rId20"/>
    <sheet name="Kiss_FORG" sheetId="28" state="hidden" r:id="rId21"/>
    <sheet name="Dósa_FORG" sheetId="29" state="hidden" r:id="rId22"/>
    <sheet name="Bán_FORG" sheetId="30" state="hidden" r:id="rId23"/>
    <sheet name="Zalán_FORG" sheetId="31" state="hidden" r:id="rId24"/>
    <sheet name="Szabadtéri" sheetId="3" r:id="rId25"/>
    <sheet name="Somogyi_SZAB" sheetId="32" state="hidden" r:id="rId26"/>
    <sheet name="Kiss_SZAB" sheetId="33" state="hidden" r:id="rId27"/>
    <sheet name="Dósa_SZAB" sheetId="34" state="hidden" r:id="rId28"/>
    <sheet name="Bán_SZAB" sheetId="35" state="hidden" r:id="rId29"/>
    <sheet name="Zalán_SZAB" sheetId="36" state="hidden" r:id="rId30"/>
    <sheet name="Nemzetiségi" sheetId="2" r:id="rId31"/>
    <sheet name="Somogyi_NEMZ" sheetId="37" state="hidden" r:id="rId32"/>
    <sheet name="Kiss_NEMZ" sheetId="38" state="hidden" r:id="rId33"/>
    <sheet name="Dósa_NEMZ" sheetId="39" state="hidden" r:id="rId34"/>
    <sheet name="Bán_NEMZ" sheetId="40" state="hidden" r:id="rId35"/>
    <sheet name="Zalán_NEMZ" sheetId="41" state="hidden" r:id="rId36"/>
  </sheets>
  <definedNames>
    <definedName name="_xlnm._FilterDatabase" localSheetId="6" hidden="1">'Színház II VID'!$A$1:$G$18</definedName>
    <definedName name="_xlnm.Print_Titles" localSheetId="28">Bán_SZAB!$1:$5</definedName>
    <definedName name="_xlnm.Print_Titles" localSheetId="27">Dósa_SZAB!$1:$5</definedName>
    <definedName name="_xlnm.Print_Titles" localSheetId="18">'Forgalmazói VID'!$1:$1</definedName>
    <definedName name="_xlnm.Print_Titles" localSheetId="2">Kiss_I!$1:$5</definedName>
    <definedName name="_xlnm.Print_Titles" localSheetId="26">Kiss_SZAB!$1:$5</definedName>
    <definedName name="_xlnm.Print_Titles" localSheetId="1">Somogyi_I!$1:$5</definedName>
    <definedName name="_xlnm.Print_Titles" localSheetId="25">Somogyi_SZAB!$1:$5</definedName>
    <definedName name="_xlnm.Print_Titles" localSheetId="24">Szabadtéri!$2:$4</definedName>
    <definedName name="_xlnm.Print_Titles" localSheetId="0">'Színház I VID'!$2:$4</definedName>
    <definedName name="_xlnm.Print_Titles" localSheetId="29">Zalán_SZAB!$1:$5</definedName>
    <definedName name="_xlnm.Print_Area" localSheetId="18">'Forgalmazói VID'!$A$1:$G$21</definedName>
    <definedName name="_xlnm.Print_Area" localSheetId="30">Nemzetiségi!$A$1:$F$12</definedName>
    <definedName name="_xlnm.Print_Area" localSheetId="24">Szabadtéri!$A$1:$G$23</definedName>
    <definedName name="_xlnm.Print_Area" localSheetId="0">'Színház I VID'!$A$1:$G$55</definedName>
    <definedName name="_xlnm.Print_Area" localSheetId="6">'Színház II VID'!$A$1:$G$18</definedName>
    <definedName name="_xlnm.Print_Area" localSheetId="12">'Táncművészet VID'!$A$1:$G$18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7" l="1"/>
  <c r="B18" i="7"/>
  <c r="G18" i="14" l="1"/>
  <c r="G7" i="15" l="1"/>
  <c r="G15" i="11" l="1"/>
  <c r="H18" i="25" l="1"/>
  <c r="H21" i="20"/>
  <c r="H37" i="14"/>
  <c r="G6" i="14"/>
  <c r="H19" i="29" l="1"/>
  <c r="H21" i="19"/>
  <c r="H32" i="13"/>
  <c r="H23" i="13"/>
  <c r="I15" i="41" l="1"/>
  <c r="H19" i="31"/>
  <c r="H32" i="15"/>
  <c r="H14" i="40" l="1"/>
  <c r="H19" i="30"/>
  <c r="H7" i="30"/>
  <c r="H32" i="14"/>
  <c r="H15" i="39" l="1"/>
  <c r="H7" i="29"/>
  <c r="H15" i="38" l="1"/>
  <c r="H22" i="28"/>
  <c r="H21" i="28"/>
  <c r="H7" i="28"/>
  <c r="H15" i="37" l="1"/>
  <c r="I18" i="22"/>
  <c r="F14" i="41" l="1"/>
  <c r="H13" i="41"/>
  <c r="H12" i="41"/>
  <c r="H11" i="41"/>
  <c r="H10" i="41"/>
  <c r="H9" i="41"/>
  <c r="H8" i="41"/>
  <c r="H7" i="41"/>
  <c r="H6" i="41"/>
  <c r="E14" i="40"/>
  <c r="G13" i="40"/>
  <c r="G12" i="40"/>
  <c r="G11" i="40"/>
  <c r="G10" i="40"/>
  <c r="G9" i="40"/>
  <c r="G8" i="40"/>
  <c r="G7" i="40"/>
  <c r="G6" i="40"/>
  <c r="E14" i="39"/>
  <c r="G13" i="39"/>
  <c r="G12" i="39"/>
  <c r="G11" i="39"/>
  <c r="G10" i="39"/>
  <c r="G9" i="39"/>
  <c r="G8" i="39"/>
  <c r="G7" i="39"/>
  <c r="G6" i="39"/>
  <c r="E14" i="38"/>
  <c r="G13" i="38"/>
  <c r="G12" i="38"/>
  <c r="G11" i="38"/>
  <c r="G10" i="38"/>
  <c r="G9" i="38"/>
  <c r="G8" i="38"/>
  <c r="G7" i="38"/>
  <c r="G6" i="38"/>
  <c r="E14" i="37"/>
  <c r="G13" i="37"/>
  <c r="G12" i="37"/>
  <c r="G11" i="37"/>
  <c r="G10" i="37"/>
  <c r="G9" i="37"/>
  <c r="G8" i="37"/>
  <c r="G7" i="37"/>
  <c r="G6" i="37"/>
  <c r="H26" i="36"/>
  <c r="E25" i="36"/>
  <c r="G24" i="36"/>
  <c r="G23" i="36"/>
  <c r="G22" i="36"/>
  <c r="G21" i="36"/>
  <c r="G20" i="36"/>
  <c r="G19" i="36"/>
  <c r="G18" i="36"/>
  <c r="G17" i="36"/>
  <c r="G16" i="36"/>
  <c r="G15" i="36"/>
  <c r="G14" i="36"/>
  <c r="G13" i="36"/>
  <c r="G12" i="36"/>
  <c r="G11" i="36"/>
  <c r="G10" i="36"/>
  <c r="G9" i="36"/>
  <c r="G8" i="36"/>
  <c r="G7" i="36"/>
  <c r="G6" i="36"/>
  <c r="H26" i="35"/>
  <c r="E25" i="35"/>
  <c r="G24" i="35"/>
  <c r="G23" i="35"/>
  <c r="G22" i="35"/>
  <c r="G21" i="35"/>
  <c r="G20" i="35"/>
  <c r="G19" i="35"/>
  <c r="G18" i="35"/>
  <c r="G17" i="35"/>
  <c r="G16" i="35"/>
  <c r="G15" i="35"/>
  <c r="G14" i="35"/>
  <c r="G13" i="35"/>
  <c r="G12" i="35"/>
  <c r="G11" i="35"/>
  <c r="G10" i="35"/>
  <c r="G9" i="35"/>
  <c r="G8" i="35"/>
  <c r="G7" i="35"/>
  <c r="G6" i="35"/>
  <c r="H26" i="34"/>
  <c r="E25" i="34"/>
  <c r="G24" i="34"/>
  <c r="G23" i="34"/>
  <c r="G22" i="34"/>
  <c r="G21" i="34"/>
  <c r="G20" i="34"/>
  <c r="G19" i="34"/>
  <c r="G18" i="34"/>
  <c r="G17" i="34"/>
  <c r="G16" i="34"/>
  <c r="G15" i="34"/>
  <c r="G14" i="34"/>
  <c r="G13" i="34"/>
  <c r="G12" i="34"/>
  <c r="G11" i="34"/>
  <c r="G10" i="34"/>
  <c r="G9" i="34"/>
  <c r="G8" i="34"/>
  <c r="G7" i="34"/>
  <c r="G6" i="34"/>
  <c r="H26" i="33"/>
  <c r="E25" i="33"/>
  <c r="G24" i="33"/>
  <c r="G23" i="33"/>
  <c r="G22" i="33"/>
  <c r="G21" i="33"/>
  <c r="G20" i="33"/>
  <c r="G19" i="33"/>
  <c r="G18" i="33"/>
  <c r="G17" i="33"/>
  <c r="G16" i="33"/>
  <c r="G15" i="33"/>
  <c r="G14" i="33"/>
  <c r="G13" i="33"/>
  <c r="G12" i="33"/>
  <c r="G11" i="33"/>
  <c r="G10" i="33"/>
  <c r="G9" i="33"/>
  <c r="G8" i="33"/>
  <c r="G7" i="33"/>
  <c r="G6" i="33"/>
  <c r="H26" i="32"/>
  <c r="E25" i="32"/>
  <c r="G24" i="32"/>
  <c r="G23" i="32"/>
  <c r="G22" i="32"/>
  <c r="G21" i="32"/>
  <c r="G20" i="32"/>
  <c r="G19" i="32"/>
  <c r="G18" i="32"/>
  <c r="G17" i="32"/>
  <c r="G16" i="32"/>
  <c r="G15" i="32"/>
  <c r="G14" i="32"/>
  <c r="G13" i="32"/>
  <c r="G12" i="32"/>
  <c r="G11" i="32"/>
  <c r="G10" i="32"/>
  <c r="G9" i="32"/>
  <c r="G8" i="32"/>
  <c r="G7" i="32"/>
  <c r="G6" i="32"/>
  <c r="H23" i="31"/>
  <c r="H24" i="31" s="1"/>
  <c r="E23" i="31"/>
  <c r="G22" i="31"/>
  <c r="G21" i="31"/>
  <c r="G23" i="31" s="1"/>
  <c r="G19" i="31"/>
  <c r="E19" i="31"/>
  <c r="G18" i="31"/>
  <c r="G17" i="31"/>
  <c r="G16" i="31"/>
  <c r="G15" i="31"/>
  <c r="G14" i="31"/>
  <c r="G13" i="31"/>
  <c r="G12" i="31"/>
  <c r="G11" i="31"/>
  <c r="G10" i="31"/>
  <c r="G9" i="31"/>
  <c r="E7" i="31"/>
  <c r="G6" i="31"/>
  <c r="G7" i="31" s="1"/>
  <c r="H24" i="30"/>
  <c r="H23" i="30"/>
  <c r="E23" i="30"/>
  <c r="G22" i="30"/>
  <c r="G21" i="30"/>
  <c r="G23" i="30" s="1"/>
  <c r="G19" i="30"/>
  <c r="E19" i="30"/>
  <c r="G18" i="30"/>
  <c r="G17" i="30"/>
  <c r="G16" i="30"/>
  <c r="G15" i="30"/>
  <c r="G14" i="30"/>
  <c r="G13" i="30"/>
  <c r="G12" i="30"/>
  <c r="G11" i="30"/>
  <c r="G10" i="30"/>
  <c r="G9" i="30"/>
  <c r="E7" i="30"/>
  <c r="E24" i="30" s="1"/>
  <c r="G6" i="30"/>
  <c r="G7" i="30" s="1"/>
  <c r="H23" i="29"/>
  <c r="G23" i="29"/>
  <c r="E23" i="29"/>
  <c r="G22" i="29"/>
  <c r="G21" i="29"/>
  <c r="H24" i="29"/>
  <c r="G19" i="29"/>
  <c r="E19" i="29"/>
  <c r="G18" i="29"/>
  <c r="G17" i="29"/>
  <c r="G16" i="29"/>
  <c r="G15" i="29"/>
  <c r="G14" i="29"/>
  <c r="G13" i="29"/>
  <c r="G12" i="29"/>
  <c r="G11" i="29"/>
  <c r="G10" i="29"/>
  <c r="G9" i="29"/>
  <c r="E7" i="29"/>
  <c r="E24" i="29" s="1"/>
  <c r="G6" i="29"/>
  <c r="G7" i="29" s="1"/>
  <c r="H23" i="28"/>
  <c r="E23" i="28"/>
  <c r="G22" i="28"/>
  <c r="G21" i="28"/>
  <c r="G23" i="28" s="1"/>
  <c r="H19" i="28"/>
  <c r="H24" i="28" s="1"/>
  <c r="G19" i="28"/>
  <c r="E19" i="28"/>
  <c r="G18" i="28"/>
  <c r="G17" i="28"/>
  <c r="G16" i="28"/>
  <c r="G15" i="28"/>
  <c r="G14" i="28"/>
  <c r="G13" i="28"/>
  <c r="G12" i="28"/>
  <c r="G11" i="28"/>
  <c r="G10" i="28"/>
  <c r="G9" i="28"/>
  <c r="E7" i="28"/>
  <c r="E24" i="28" s="1"/>
  <c r="G6" i="28"/>
  <c r="G7" i="28" s="1"/>
  <c r="H23" i="27"/>
  <c r="H24" i="27" s="1"/>
  <c r="G23" i="27"/>
  <c r="E23" i="27"/>
  <c r="G22" i="27"/>
  <c r="G21" i="27"/>
  <c r="H19" i="27"/>
  <c r="G19" i="27"/>
  <c r="E19" i="27"/>
  <c r="G18" i="27"/>
  <c r="G17" i="27"/>
  <c r="G16" i="27"/>
  <c r="G15" i="27"/>
  <c r="G14" i="27"/>
  <c r="G13" i="27"/>
  <c r="G12" i="27"/>
  <c r="G11" i="27"/>
  <c r="G10" i="27"/>
  <c r="G9" i="27"/>
  <c r="E7" i="27"/>
  <c r="E24" i="27" s="1"/>
  <c r="G6" i="27"/>
  <c r="G7" i="27" s="1"/>
  <c r="H18" i="26"/>
  <c r="E18" i="26"/>
  <c r="G17" i="26"/>
  <c r="G16" i="26"/>
  <c r="G15" i="26"/>
  <c r="G14" i="26"/>
  <c r="G13" i="26"/>
  <c r="G12" i="26"/>
  <c r="G11" i="26"/>
  <c r="G10" i="26"/>
  <c r="G9" i="26"/>
  <c r="G8" i="26"/>
  <c r="G7" i="26"/>
  <c r="G6" i="26"/>
  <c r="E18" i="25"/>
  <c r="G17" i="25"/>
  <c r="G16" i="25"/>
  <c r="G15" i="25"/>
  <c r="G14" i="25"/>
  <c r="G13" i="25"/>
  <c r="G12" i="25"/>
  <c r="G11" i="25"/>
  <c r="G10" i="25"/>
  <c r="G9" i="25"/>
  <c r="G8" i="25"/>
  <c r="G7" i="25"/>
  <c r="G6" i="25"/>
  <c r="H18" i="24"/>
  <c r="E18" i="24"/>
  <c r="G17" i="24"/>
  <c r="G16" i="24"/>
  <c r="G15" i="24"/>
  <c r="G14" i="24"/>
  <c r="G13" i="24"/>
  <c r="G12" i="24"/>
  <c r="G11" i="24"/>
  <c r="G10" i="24"/>
  <c r="G9" i="24"/>
  <c r="G8" i="24"/>
  <c r="G7" i="24"/>
  <c r="G6" i="24"/>
  <c r="H18" i="23"/>
  <c r="E18" i="23"/>
  <c r="G17" i="23"/>
  <c r="G16" i="23"/>
  <c r="G15" i="23"/>
  <c r="G14" i="23"/>
  <c r="G13" i="23"/>
  <c r="G12" i="23"/>
  <c r="G11" i="23"/>
  <c r="G10" i="23"/>
  <c r="G9" i="23"/>
  <c r="G8" i="23"/>
  <c r="G7" i="23"/>
  <c r="G6" i="23"/>
  <c r="H18" i="22"/>
  <c r="E18" i="22"/>
  <c r="G17" i="22"/>
  <c r="G16" i="22"/>
  <c r="G15" i="22"/>
  <c r="G14" i="22"/>
  <c r="G13" i="22"/>
  <c r="G12" i="22"/>
  <c r="G11" i="22"/>
  <c r="G10" i="22"/>
  <c r="G9" i="22"/>
  <c r="G8" i="22"/>
  <c r="G7" i="22"/>
  <c r="G6" i="22"/>
  <c r="H21" i="21"/>
  <c r="E20" i="21"/>
  <c r="G19" i="21"/>
  <c r="G18" i="21"/>
  <c r="G17" i="21"/>
  <c r="G16" i="21"/>
  <c r="G15" i="21"/>
  <c r="G14" i="21"/>
  <c r="G13" i="21"/>
  <c r="G12" i="21"/>
  <c r="G11" i="21"/>
  <c r="G10" i="21"/>
  <c r="G9" i="21"/>
  <c r="G8" i="21"/>
  <c r="G7" i="21"/>
  <c r="G6" i="21"/>
  <c r="E20" i="20"/>
  <c r="G19" i="20"/>
  <c r="G18" i="20"/>
  <c r="G17" i="20"/>
  <c r="G16" i="20"/>
  <c r="G15" i="20"/>
  <c r="G14" i="20"/>
  <c r="G13" i="20"/>
  <c r="G12" i="20"/>
  <c r="G11" i="20"/>
  <c r="G10" i="20"/>
  <c r="G9" i="20"/>
  <c r="G8" i="20"/>
  <c r="G7" i="20"/>
  <c r="G6" i="20"/>
  <c r="E20" i="19"/>
  <c r="G19" i="19"/>
  <c r="G18" i="19"/>
  <c r="G17" i="19"/>
  <c r="G16" i="19"/>
  <c r="G15" i="19"/>
  <c r="G14" i="19"/>
  <c r="G13" i="19"/>
  <c r="G12" i="19"/>
  <c r="G11" i="19"/>
  <c r="G10" i="19"/>
  <c r="G9" i="19"/>
  <c r="G8" i="19"/>
  <c r="G7" i="19"/>
  <c r="G6" i="19"/>
  <c r="H21" i="18"/>
  <c r="E20" i="18"/>
  <c r="G19" i="18"/>
  <c r="G18" i="18"/>
  <c r="G17" i="18"/>
  <c r="G16" i="18"/>
  <c r="G15" i="18"/>
  <c r="G14" i="18"/>
  <c r="G13" i="18"/>
  <c r="G12" i="18"/>
  <c r="G11" i="18"/>
  <c r="G10" i="18"/>
  <c r="G9" i="18"/>
  <c r="G8" i="18"/>
  <c r="G7" i="18"/>
  <c r="G6" i="18"/>
  <c r="H21" i="17"/>
  <c r="E20" i="17"/>
  <c r="G19" i="17"/>
  <c r="G18" i="17"/>
  <c r="G17" i="17"/>
  <c r="G16" i="17"/>
  <c r="G15" i="17"/>
  <c r="G14" i="17"/>
  <c r="G13" i="17"/>
  <c r="G12" i="17"/>
  <c r="G11" i="17"/>
  <c r="G10" i="17"/>
  <c r="G9" i="17"/>
  <c r="G8" i="17"/>
  <c r="G7" i="17"/>
  <c r="G6" i="17"/>
  <c r="H36" i="15"/>
  <c r="E36" i="15"/>
  <c r="E37" i="15" s="1"/>
  <c r="G35" i="15"/>
  <c r="G34" i="15"/>
  <c r="G32" i="15"/>
  <c r="E32" i="15"/>
  <c r="G31" i="15"/>
  <c r="G30" i="15"/>
  <c r="G29" i="15"/>
  <c r="G28" i="15"/>
  <c r="G27" i="15"/>
  <c r="G26" i="15"/>
  <c r="G25" i="15"/>
  <c r="H23" i="15"/>
  <c r="G23" i="15"/>
  <c r="E23" i="15"/>
  <c r="G22" i="15"/>
  <c r="G21" i="15"/>
  <c r="G20" i="15"/>
  <c r="G19" i="15"/>
  <c r="G18" i="15"/>
  <c r="G17" i="15"/>
  <c r="G16" i="15"/>
  <c r="G15" i="15"/>
  <c r="G14" i="15"/>
  <c r="G13" i="15"/>
  <c r="G12" i="15"/>
  <c r="G11" i="15"/>
  <c r="G10" i="15"/>
  <c r="G9" i="15"/>
  <c r="G8" i="15"/>
  <c r="G6" i="15"/>
  <c r="H36" i="14"/>
  <c r="E36" i="14"/>
  <c r="E37" i="14" s="1"/>
  <c r="G35" i="14"/>
  <c r="G34" i="14"/>
  <c r="G32" i="14"/>
  <c r="E32" i="14"/>
  <c r="G31" i="14"/>
  <c r="G30" i="14"/>
  <c r="G29" i="14"/>
  <c r="G28" i="14"/>
  <c r="G27" i="14"/>
  <c r="G26" i="14"/>
  <c r="G25" i="14"/>
  <c r="H23" i="14"/>
  <c r="G23" i="14"/>
  <c r="E23" i="14"/>
  <c r="G22" i="14"/>
  <c r="G21" i="14"/>
  <c r="G20" i="14"/>
  <c r="G19" i="14"/>
  <c r="G17" i="14"/>
  <c r="G16" i="14"/>
  <c r="G15" i="14"/>
  <c r="G14" i="14"/>
  <c r="G13" i="14"/>
  <c r="G12" i="14"/>
  <c r="G11" i="14"/>
  <c r="G10" i="14"/>
  <c r="G9" i="14"/>
  <c r="G8" i="14"/>
  <c r="G7" i="14"/>
  <c r="H37" i="13"/>
  <c r="H36" i="13"/>
  <c r="E36" i="13"/>
  <c r="E37" i="13" s="1"/>
  <c r="G35" i="13"/>
  <c r="G34" i="13"/>
  <c r="G32" i="13"/>
  <c r="E32" i="13"/>
  <c r="G31" i="13"/>
  <c r="G30" i="13"/>
  <c r="G29" i="13"/>
  <c r="G28" i="13"/>
  <c r="G27" i="13"/>
  <c r="G26" i="13"/>
  <c r="G25" i="13"/>
  <c r="G23" i="13"/>
  <c r="E23" i="13"/>
  <c r="G22" i="13"/>
  <c r="G21" i="13"/>
  <c r="G20" i="13"/>
  <c r="G19" i="13"/>
  <c r="G18" i="13"/>
  <c r="G17" i="13"/>
  <c r="G16" i="13"/>
  <c r="G15" i="13"/>
  <c r="G14" i="13"/>
  <c r="G13" i="13"/>
  <c r="G12" i="13"/>
  <c r="G11" i="13"/>
  <c r="G10" i="13"/>
  <c r="G9" i="13"/>
  <c r="G8" i="13"/>
  <c r="G7" i="13"/>
  <c r="G6" i="13"/>
  <c r="H36" i="12"/>
  <c r="E36" i="12"/>
  <c r="E37" i="12" s="1"/>
  <c r="G35" i="12"/>
  <c r="G34" i="12"/>
  <c r="H32" i="12"/>
  <c r="G32" i="12"/>
  <c r="E32" i="12"/>
  <c r="G31" i="12"/>
  <c r="G30" i="12"/>
  <c r="G29" i="12"/>
  <c r="G28" i="12"/>
  <c r="G27" i="12"/>
  <c r="G26" i="12"/>
  <c r="G25" i="12"/>
  <c r="H23" i="12"/>
  <c r="G23" i="12"/>
  <c r="E23" i="12"/>
  <c r="G22" i="12"/>
  <c r="G21" i="12"/>
  <c r="G20" i="12"/>
  <c r="G19" i="12"/>
  <c r="G18" i="12"/>
  <c r="G17" i="12"/>
  <c r="G16" i="12"/>
  <c r="G15" i="12"/>
  <c r="G14" i="12"/>
  <c r="G13" i="12"/>
  <c r="G12" i="12"/>
  <c r="G11" i="12"/>
  <c r="G10" i="12"/>
  <c r="G9" i="12"/>
  <c r="G8" i="12"/>
  <c r="G7" i="12"/>
  <c r="G6" i="12"/>
  <c r="E37" i="11"/>
  <c r="H36" i="11"/>
  <c r="E36" i="11"/>
  <c r="G35" i="11"/>
  <c r="G34" i="11"/>
  <c r="H32" i="11"/>
  <c r="G32" i="11"/>
  <c r="E32" i="11"/>
  <c r="G31" i="11"/>
  <c r="G30" i="11"/>
  <c r="G29" i="11"/>
  <c r="G28" i="11"/>
  <c r="G27" i="11"/>
  <c r="G26" i="11"/>
  <c r="G25" i="11"/>
  <c r="H23" i="11"/>
  <c r="G23" i="11"/>
  <c r="E23" i="11"/>
  <c r="G22" i="11"/>
  <c r="G21" i="11"/>
  <c r="G20" i="11"/>
  <c r="G19" i="11"/>
  <c r="G18" i="11"/>
  <c r="G17" i="11"/>
  <c r="G16" i="11"/>
  <c r="G14" i="11"/>
  <c r="G13" i="11"/>
  <c r="G12" i="11"/>
  <c r="G11" i="11"/>
  <c r="G10" i="11"/>
  <c r="G9" i="11"/>
  <c r="G8" i="11"/>
  <c r="G7" i="11"/>
  <c r="G6" i="11"/>
  <c r="E24" i="31" l="1"/>
  <c r="H37" i="15"/>
  <c r="H37" i="12"/>
  <c r="H37" i="11"/>
</calcChain>
</file>

<file path=xl/sharedStrings.xml><?xml version="1.0" encoding="utf-8"?>
<sst xmlns="http://schemas.openxmlformats.org/spreadsheetml/2006/main" count="2272" uniqueCount="384">
  <si>
    <t>Értékelőlap_Forgalmazói kategóriák</t>
  </si>
  <si>
    <t>Szakértő neve:</t>
  </si>
  <si>
    <t>SORT, CELLÁT BESZÚRNI, TÖRÖLNI, a táblázatot átformázni TILOS!!!</t>
  </si>
  <si>
    <t>Sorszám</t>
  </si>
  <si>
    <t>Pályázatszám, iktatószám</t>
  </si>
  <si>
    <t>Pályázó neve</t>
  </si>
  <si>
    <t>Megval. Cél</t>
  </si>
  <si>
    <t>Igényelt nettó kiadás Ft</t>
  </si>
  <si>
    <t>FEPO Megjegyzés</t>
  </si>
  <si>
    <t>Összes pont</t>
  </si>
  <si>
    <t>Értékelő kurátor megjegyzése, indoklás</t>
  </si>
  <si>
    <t>Összesen:</t>
  </si>
  <si>
    <t>Mindösszesen:</t>
  </si>
  <si>
    <t>Értékelőlap_Nemzetiségi színházak kategóriák</t>
  </si>
  <si>
    <r>
      <rPr>
        <b/>
        <sz val="8"/>
        <color indexed="8"/>
        <rFont val="Calibri"/>
        <family val="2"/>
        <charset val="238"/>
      </rPr>
      <t>III. Társadalmi szerepvállalás, közhasznúsági szempontok (0-10 pont):</t>
    </r>
    <r>
      <rPr>
        <sz val="8"/>
        <color indexed="8"/>
        <rFont val="Calibri"/>
        <family val="2"/>
        <charset val="238"/>
      </rPr>
      <t xml:space="preserve">
12. Kapcsolattartás a nemzetiségi nyelvű közösséggel.
</t>
    </r>
  </si>
  <si>
    <r>
      <rPr>
        <b/>
        <sz val="8"/>
        <color indexed="8"/>
        <rFont val="Calibri"/>
        <family val="2"/>
        <charset val="238"/>
      </rPr>
      <t>V. Gazdálkodási szempontok (0-10 pont)</t>
    </r>
    <r>
      <rPr>
        <sz val="8"/>
        <color indexed="8"/>
        <rFont val="Calibri"/>
        <family val="2"/>
        <charset val="238"/>
      </rPr>
      <t xml:space="preserve">
13. Benyújtott költségvetés realitása, precizitása, stabilitása, kidolgozottsága;
Pályázói aktivitás és eddigi eredményesség (hazai, EU-s, külföldi források), önkormányzati fenntartású szervezetek esetében a fenntartói támogatás (és egyéb fenntartói anyagi szerepvállalás) megjelenése az összköltségvetésében.
14. Együttműködések és cserekapcsolatok költségvetési hasznosulása (hazai és külföldi értékesítés vagy kooperáció megjelenése az összköltségvetésben).
</t>
    </r>
  </si>
  <si>
    <t>Javasolt összeg (rendelkezésre áll:           90 000 000 Ft)</t>
  </si>
  <si>
    <t>Értékelőlap_Szabadtéri színházak kategóriák</t>
  </si>
  <si>
    <r>
      <t>II</t>
    </r>
    <r>
      <rPr>
        <b/>
        <sz val="8"/>
        <color indexed="8"/>
        <rFont val="Calibri"/>
        <family val="2"/>
        <charset val="238"/>
      </rPr>
      <t>. Művészeti-szakmai szempontok (0-20 pont):                                                                                                                                                    Művészi tartalom</t>
    </r>
    <r>
      <rPr>
        <sz val="8"/>
        <color indexed="8"/>
        <rFont val="Calibri"/>
        <family val="2"/>
        <charset val="238"/>
      </rPr>
      <t xml:space="preserve">
5. Innovatív művészeti formációk bemutatásának gyakorlata, repertoár sokszínűsége, értékőrzés és megújulás érvényesülése, sajátos karakter, adottságok, helyszínhez, közönséghez köthető specifikumok és lehetőségek kiaknázása, tudatosság.
6. Szakmai felkészültség, színvonal.
7. Összművészeti/társművészeti elemek megjelenése, jellege.
8. Kooperáció más művészeti szervezettel (gyakoriság, tervszerűség, produktivitás, progresszivitás, kölcsönösség), nemzetközi szakmai jelenlét (fesztiválrészvétel, vendégjáték szervezés, meghívás teljesítése) és hatékonysága.
9. Kortárs és klasszikus magyar művek megjelenése
10. Határon túli magyar művészekkel, szervezetekkel kialakított kapcsolatrendszer.
</t>
    </r>
    <r>
      <rPr>
        <b/>
        <sz val="8"/>
        <color indexed="8"/>
        <rFont val="Calibri"/>
        <family val="2"/>
        <charset val="238"/>
      </rPr>
      <t>Visszacsatolás, eredményesség</t>
    </r>
    <r>
      <rPr>
        <sz val="8"/>
        <color indexed="8"/>
        <rFont val="Calibri"/>
        <family val="2"/>
        <charset val="238"/>
      </rPr>
      <t xml:space="preserve">
Közönség aktivitása, bevonása, mérése, eredményeinek hatása és megjelentetése a szakmai-művészeti munkában, felületek lehetőségeinek kiaknázása (kérdőívezés, találkozó, webaktivitás, pártolói rendszer), új közönségrétegek bevonása.
11. Transzparens működés jellemzői (naprakész információszolgáltatás, kommunikációs felületek használata, üvegzseb).
12. Hazai és külföldi média megjelenés mértéke, rendszeressége, tematikája, illetve hazai és külföldi kritikában, szakmai sajtóban való megjelenés.
</t>
    </r>
    <r>
      <rPr>
        <b/>
        <sz val="8"/>
        <color indexed="8"/>
        <rFont val="Calibri"/>
        <family val="2"/>
        <charset val="238"/>
      </rPr>
      <t>Szakmai aktivitás</t>
    </r>
    <r>
      <rPr>
        <sz val="8"/>
        <color indexed="8"/>
        <rFont val="Calibri"/>
        <family val="2"/>
        <charset val="238"/>
      </rPr>
      <t xml:space="preserve">
13. Hazai vagy külföldi képzések, csereprogramok, konferenciák, workshopok stb. látogatása illetve azok szervezésében, továbbá hazai vagy külföldi fesztivál, szakmai rendezvény szervezésében való közreműködés;
14. Tehetséggondozás gyakorlata, koncepciója</t>
    </r>
    <r>
      <rPr>
        <b/>
        <sz val="8"/>
        <color indexed="8"/>
        <rFont val="Calibri"/>
        <family val="2"/>
        <charset val="238"/>
      </rPr>
      <t xml:space="preserve">.
</t>
    </r>
  </si>
  <si>
    <r>
      <rPr>
        <b/>
        <sz val="8"/>
        <color indexed="8"/>
        <rFont val="Calibri"/>
        <family val="2"/>
        <charset val="238"/>
      </rPr>
      <t>III. Társadalmi szerepvállalás, közhasznúsági szempontok (0-20 pont):</t>
    </r>
    <r>
      <rPr>
        <sz val="8"/>
        <color indexed="8"/>
        <rFont val="Calibri"/>
        <family val="2"/>
        <charset val="238"/>
      </rPr>
      <t xml:space="preserve">
15. Székhely településen kívüli regionális vagy országos tevékenység gyakorlata, hatókör.
16. Közösség- és társadalomépítő tevékenység gyakorlata (helyi identitás, önkéntesek alkalmazása), koncepciója.
17. Kulturálisan és/vagy társadalmilag hátrányos helyzetű csoportokkal való foglalkozás, kapcsolattartás gyakorlata, koncepciója.
18. Országos/regionális turisztikai jelentőség.
</t>
    </r>
  </si>
  <si>
    <t>Értékelőlap_Színház I kategóriák</t>
  </si>
  <si>
    <r>
      <rPr>
        <b/>
        <sz val="8"/>
        <color indexed="8"/>
        <rFont val="Calibri"/>
        <family val="2"/>
        <charset val="238"/>
      </rPr>
      <t xml:space="preserve">I. Általános szempontok (0-10 pont):                                  </t>
    </r>
    <r>
      <rPr>
        <sz val="8"/>
        <color indexed="8"/>
        <rFont val="Calibri"/>
        <family val="2"/>
        <charset val="238"/>
      </rPr>
      <t xml:space="preserve">1. A működés folyamatossága.
2. A tevékenység tudatos alakítása 
3. A pályázat megvalósíthatósága, figyelemmel a pályázó szakmai múltjára és gazdasági körülményeire
4. A pályázat kidolgozottsága és áttekinthetősége 
</t>
    </r>
  </si>
  <si>
    <r>
      <t>II</t>
    </r>
    <r>
      <rPr>
        <b/>
        <sz val="8"/>
        <color indexed="8"/>
        <rFont val="Calibri"/>
        <family val="2"/>
        <charset val="238"/>
      </rPr>
      <t xml:space="preserve">. Művészeti-szakmai szempontok (0-50 pont):                                                                                                                                                    Tervezés 
</t>
    </r>
    <r>
      <rPr>
        <sz val="8"/>
        <color indexed="8"/>
        <rFont val="Calibri"/>
        <family val="2"/>
        <charset val="238"/>
      </rPr>
      <t xml:space="preserve">5. A művészeti koncepció tudatossága, következetessége
6. Tervszerűség a pályázó alkotói vagy forgalmazói programjában 
7. Tudatosság a témaválasztásban, továbbá a befogadó célcsoport kiválasztásában (például a gyermek- és ifjúsági korosztálynak, időskorúaknak, kultúrától elzárt közösségeknek szóló előadások bemutatását illetően)
8. A bemutatott produkciók életpályája (továbbjátszása, utógondozása)
</t>
    </r>
    <r>
      <rPr>
        <b/>
        <sz val="8"/>
        <color indexed="8"/>
        <rFont val="Calibri"/>
        <family val="2"/>
        <charset val="238"/>
      </rPr>
      <t xml:space="preserve">Innováció </t>
    </r>
    <r>
      <rPr>
        <sz val="8"/>
        <color indexed="8"/>
        <rFont val="Calibri"/>
        <family val="2"/>
        <charset val="238"/>
      </rPr>
      <t xml:space="preserve">
9. A tartalom kifejtésére használt kortárs formanyelv fejlesztése, illetve a forgalmazásban az innovatív művészeti formációk bemutatása
10. Interdiszciplináris, összművészeti elemek
</t>
    </r>
    <r>
      <rPr>
        <b/>
        <sz val="8"/>
        <color indexed="8"/>
        <rFont val="Calibri"/>
        <family val="2"/>
        <charset val="238"/>
      </rPr>
      <t xml:space="preserve">Visszacsatolás </t>
    </r>
    <r>
      <rPr>
        <sz val="8"/>
        <color indexed="8"/>
        <rFont val="Calibri"/>
        <family val="2"/>
        <charset val="238"/>
      </rPr>
      <t xml:space="preserve">
11. Közönségkapcsolatok (kérdőíves felmérés eredménye, pedagógusi visszajelzések, közösségi média, blog, honlap látogatottságának mértéke, pártolói kör)
12. Közönségépítés (közönségtalálkozók, pártolói programok, közvetlen kapcsolatok kialakítása oktatási intézményekkel) 
13. Hazai és külföldi médiamegjelenés, kritika
</t>
    </r>
    <r>
      <rPr>
        <b/>
        <sz val="8"/>
        <color indexed="8"/>
        <rFont val="Calibri"/>
        <family val="2"/>
        <charset val="238"/>
      </rPr>
      <t>Szakmai aktivitás, együttműködések</t>
    </r>
    <r>
      <rPr>
        <sz val="8"/>
        <color indexed="8"/>
        <rFont val="Calibri"/>
        <family val="2"/>
        <charset val="238"/>
      </rPr>
      <t xml:space="preserve"> 
14. Hazai és külföldi vendégjátékok, külföldi vendégművészek, társulatok fogadása, részvétel nemzetközi projektekben
15. Részvétel hazai vagy külföldi szakmai képzések, csereprogramokban, konferenciákon, workshopokon, ernyőszervezetek, szakmai szervezetek munkájában, fesztiválszervezésben. 
16. Együttműködés hazai, határontúli magyar és külföldi művészeti szervezetekkel, alkotókkal
17. A pályázó saját tevékenységének dokumentálása (archiválás, nyomtatott vagy digitális archívum, nyilvánosan elérhető szöveges és vizuális tartalmak)
</t>
    </r>
    <r>
      <rPr>
        <b/>
        <sz val="8"/>
        <color indexed="8"/>
        <rFont val="Calibri"/>
        <family val="2"/>
        <charset val="238"/>
      </rPr>
      <t xml:space="preserve">
</t>
    </r>
  </si>
  <si>
    <r>
      <rPr>
        <b/>
        <sz val="8"/>
        <color indexed="8"/>
        <rFont val="Calibri"/>
        <family val="2"/>
        <charset val="238"/>
      </rPr>
      <t>III. Társadalmi szerepvállalás, közhasznúsági szempontok (0-15 pont):</t>
    </r>
    <r>
      <rPr>
        <sz val="8"/>
        <color indexed="8"/>
        <rFont val="Calibri"/>
        <family val="2"/>
        <charset val="238"/>
      </rPr>
      <t xml:space="preserve">
18. Aktivitás kulturálisan és/vagy társadalmilag hátrányos helyzetű csoportokkal való kapcsolattartásban
19. Szakmai oktatási, felzárkóztató vagy munkahelyteremtő projekt szervezése, közreműködés ilyen jellegű tevékenységben
20. Tehetséggondozási tevékenység
21. Önkéntes tevékenység, önkéntesek foglalkoztatása
22. Közösségi hatás (a pályázó tevékenységének hatása a helyi közösségekre, a társadalmi aktivitásra, az önszerveződésre)
23. Székhely településen kívüli regionális vagy országos, határon túli tevékenység gyakorlata, hatókör 
24. Átláthatóság (működési tevékenységi adatok nyilvánossága, hozzáférhetőségének biztosítása)
</t>
    </r>
  </si>
  <si>
    <r>
      <rPr>
        <b/>
        <sz val="8"/>
        <color indexed="8"/>
        <rFont val="Calibri"/>
        <family val="2"/>
        <charset val="238"/>
      </rPr>
      <t>V. Gazdálkodási szempontok (0-13 pont)</t>
    </r>
    <r>
      <rPr>
        <sz val="8"/>
        <color indexed="8"/>
        <rFont val="Calibri"/>
        <family val="2"/>
        <charset val="238"/>
      </rPr>
      <t xml:space="preserve">
29. A pályázó által benyújtott költségvetés következetessége
30. Pályázói aktivitás és eredményesség (hazai, EU-s, külföldi források) 
31.  Igazolt jegybevétel alapján igénybevett TAO-támogatás aránya a befogadható támogatáshoz képest
32. Állami forrásból kapott támogatás (EMMI-pályázat, minisztertől, elkülönített állami pénzalapoktól, egyéb központi, fejezeti kezelésű előirányzatból kapott /egyedi/ támogatás) aránya a pályázó összköltségvetésében SZJA 1%-os felajánlások aránya a költségvetés egészében (tárgyévet megelőző év tényadata alapján)
33. A pályázó saját bevételének (jegybevétel, értékesítési bevétel) alakulása a költségvetés egészében (tárgyévet megelőző év tényadata alapján). </t>
    </r>
  </si>
  <si>
    <t>Értékelőlap_Színház II kategóriák</t>
  </si>
  <si>
    <r>
      <t>II</t>
    </r>
    <r>
      <rPr>
        <b/>
        <sz val="8"/>
        <color indexed="8"/>
        <rFont val="Calibri"/>
        <family val="2"/>
        <charset val="238"/>
      </rPr>
      <t>. Művészeti-szakmai szempontok (0-20 pont):                                                                                                                                                    Művészi tartalom</t>
    </r>
    <r>
      <rPr>
        <sz val="8"/>
        <color indexed="8"/>
        <rFont val="Calibri"/>
        <family val="2"/>
        <charset val="238"/>
      </rPr>
      <t xml:space="preserve">
5. Repertoár sokszínűsége, értékőrzés és megújulás érvényesülése, sajátos karakter, adottságok, helyszínhez, közönséghez köthető specifikumok és lehetőségek kiaknázása, tudatosság.
6. Szakmai felkészültség, színvonal
7. Összművészeti/társművészeti elemek megjelenése, jellege.
8. Kooperáció más művészeti szervezettel (gyakoriság, tervszerűség, produktivitás, progresszivitás, kölcsönösség), nemzetközi szakmai jelenlét (fesztiválrészvétel, vendégjáték-szervezés, meghívás teljesítése) és hatékonysága;
Kortárs és klasszikus magyar művek megjelenése.
9. Határon túli magyar művészekkel, szervezetekkel kialakított kapcsolatrendszer.
</t>
    </r>
    <r>
      <rPr>
        <b/>
        <sz val="8"/>
        <color indexed="8"/>
        <rFont val="Calibri"/>
        <family val="2"/>
        <charset val="238"/>
      </rPr>
      <t xml:space="preserve">Visszacsatolás, eredményesség </t>
    </r>
    <r>
      <rPr>
        <sz val="8"/>
        <color indexed="8"/>
        <rFont val="Calibri"/>
        <family val="2"/>
        <charset val="238"/>
      </rPr>
      <t xml:space="preserve">
10. Közönség aktivitása, bevonása, mérése, eredményeinek hatása és megjelentetése a szakmai-művészeti munkában, felületek lehetőségeinek kiaknázása (kérdőívezés, találkozó, webaktivitás, pártolói rendszer), új közönségrétegek bevonása.
11. Transzparens működés jellemzői (naprakész információszolgáltatás, kommunikációs felületek használata, üvegzseb).
12. Hazai és külföldi média megjelenés mértéke, rendszeressége, tematikája, illetve hazai és külföldi kritikában, szakmai sajtóban való megjelenés.
</t>
    </r>
    <r>
      <rPr>
        <b/>
        <sz val="8"/>
        <color indexed="8"/>
        <rFont val="Calibri"/>
        <family val="2"/>
        <charset val="238"/>
      </rPr>
      <t xml:space="preserve">Szakmai aktivitás </t>
    </r>
    <r>
      <rPr>
        <sz val="8"/>
        <color indexed="8"/>
        <rFont val="Calibri"/>
        <family val="2"/>
        <charset val="238"/>
      </rPr>
      <t xml:space="preserve">
13. Hazai vagy külföldi képzések, csereprogramok, konferenciák, workshopok, stb. látogatása, illetve azok szervezésében, továbbá hazai vagy külföldi fesztivál, szakmai rendezvény szervezésében való közreműködés.
14. Tehetséggondozás gyakorlata, koncepciója.
15. Szakirányú végzettséggel rendelkező személy alkalmazottként vagy munkavégzésre irányuló egyéb jogviszonyban való alkalmazása.
</t>
    </r>
  </si>
  <si>
    <r>
      <rPr>
        <b/>
        <sz val="8"/>
        <color indexed="8"/>
        <rFont val="Calibri"/>
        <family val="2"/>
        <charset val="238"/>
      </rPr>
      <t>III. Társadalmi szerepvállalás, közhasznúsági szempontok (0-15 pont):</t>
    </r>
    <r>
      <rPr>
        <sz val="8"/>
        <color indexed="8"/>
        <rFont val="Calibri"/>
        <family val="2"/>
        <charset val="238"/>
      </rPr>
      <t xml:space="preserve">
16. Székhely településen kívüli regionális vagy országos tevékenység gyakorlata, hatókör.
17. Közösség- és társadalomépítő tevékenység gyakorlata (regionális kulturális alapellátásban betöltött szerep, helyi identitás) koncepciója.
18. Kulturálisan és/vagy társadalmilag hátrányos helyzetű csoportokkal való foglalkozás, kapcsolattartás gyakorlata, koncepciója.
19. Országos/regionális turisztikai jelentőség.
</t>
    </r>
  </si>
  <si>
    <t>FKPO Megjegyzés</t>
  </si>
  <si>
    <t>Értékelőlap_Táncművészet kategóriák</t>
  </si>
  <si>
    <t xml:space="preserve"> Szabadtéri színházak                                                             minimum 2 000 000 Ft, maximum 60 000 000 Ft adható</t>
  </si>
  <si>
    <t xml:space="preserve"> Forgalmazó - Ernyőszervezet                                                             minimum 5 000 000 Ft, maximum 20 000 000 Ft adható</t>
  </si>
  <si>
    <t>Forgalmazó - Produkciós szervezet                                                  minimum 5 000 000 Ft, maximum 20 000 000 Ft adható</t>
  </si>
  <si>
    <t xml:space="preserve"> Forgalmazó - Befogadó színház                                                         minimum 5 000 000 Ft, maximum 50 000 000 Ft adható</t>
  </si>
  <si>
    <t>Táncművészet - állandó játszóhellyel nem rendelkező előadó-művészeti szervezetek         minimum 3 000 000 Ft, maximum 35 000 000 Ft adható</t>
  </si>
  <si>
    <t xml:space="preserve"> Színház II                                                             minimum 3 000 000 Ft, maximum 50 000 000 Ft adható</t>
  </si>
  <si>
    <t xml:space="preserve"> Színház I  - állandó játszóhellyel nem rendelkező előadó-művészeti szervezetek             minimum 3 000 000 Ft, maximum 35 000 000 Ft adható
</t>
  </si>
  <si>
    <t xml:space="preserve"> Színház I. - színházi nevelési előadó-művészeti szervezetek                                              minimum 3 000 000 Ft, maximum 35 000 000 Ft adható</t>
  </si>
  <si>
    <t xml:space="preserve"> Színház I. - állandó játszóhellyel rendelkező előadó-művészeti szervezetek                     minimum 5 000 000 Ft, maximum 50 000 000 Ft adható</t>
  </si>
  <si>
    <t>Javasolt összeg (rendelkezésre áll:           242 000 000 Ft)</t>
  </si>
  <si>
    <t>Javasolt összeg (rendelkezésre áll:           70 000 000 Ft)</t>
  </si>
  <si>
    <t>Javasolt összeg (rendelkezésre áll:           40 000 000 Ft)</t>
  </si>
  <si>
    <t>Javasolt összeg (rendelkezésre áll:           65 000 000 Ft)</t>
  </si>
  <si>
    <t>Javasolt összeg (rendelkezésre áll:           64 800 000 Ft)</t>
  </si>
  <si>
    <t xml:space="preserve">  Táncművészet- állandó játszóhellyel rendelkező előadó-művészeti szervezetek                     minimum 5 000 000 Ft, maximum 50 000 000 Ft adható</t>
  </si>
  <si>
    <t>nincsen pályázaó ebben a kategóriában</t>
  </si>
  <si>
    <r>
      <t xml:space="preserve">Pontozni az egyes szempontcsoportoknál megadott pontok szerint kell.  </t>
    </r>
    <r>
      <rPr>
        <b/>
        <sz val="10"/>
        <color indexed="10"/>
        <rFont val="Arial CE"/>
        <charset val="238"/>
      </rPr>
      <t>ELÉRHETŐ PONTSZÁM 100 Pont.</t>
    </r>
    <r>
      <rPr>
        <b/>
        <sz val="10"/>
        <rFont val="Arial CE"/>
        <family val="2"/>
        <charset val="238"/>
      </rPr>
      <t xml:space="preserve"> </t>
    </r>
  </si>
  <si>
    <t>EMMI-MUK-21-SZABADTERI-0001</t>
  </si>
  <si>
    <t>Zsámbéki-medence Idegenforgalmi Egyesület</t>
  </si>
  <si>
    <t>Zsámbéki-medence Idegenforgalmi Egyesület Emtv. szerinti 2021. évi szakmai programjainak megvalósítása és működési támogatása</t>
  </si>
  <si>
    <t>EMMI-MUK-21-SZABADTERI-0002</t>
  </si>
  <si>
    <t>Simonpuszta Nemzeti Lovas és Hagyományőrző Egyesület</t>
  </si>
  <si>
    <t>Simonpuszta Nemzeti Lovas és Hagyományőrző Egyesület Emtv. szerinti 2021. évi szakmai programjainak megvalósítása és működési támogatása</t>
  </si>
  <si>
    <t>EMMI-MUK-21-SZABADTERI-0003</t>
  </si>
  <si>
    <t>Broadway Event Közhasznú Nonprofit Kft.</t>
  </si>
  <si>
    <t>Broadway Event Közhasznú Nonprofit Kft. Emtv. szerinti 2021. évi szakmai programjainak megvalósítása és működési támogatása</t>
  </si>
  <si>
    <t>EMMI-MUK-21-SZABADTERI-0004</t>
  </si>
  <si>
    <t>Moravetz Produkció Közhasznú Nonprofit Bt.</t>
  </si>
  <si>
    <t>Moravetz Produkció Közhasznú Nonprofit Bt. Emtv. szerinti 2021. évi szakmai programjainak megvalósítása és működési támogatása</t>
  </si>
  <si>
    <t>EMMI-MUK-21-SZABADTERI-0005</t>
  </si>
  <si>
    <t>Jurisics-vár Művelődési Központ és Várszínház</t>
  </si>
  <si>
    <t>Jurisics-vár Művelődési Központ és Várszínház Emtv. szerinti 2021. évi szakmai programjainak megvalósítása és működési támogatása</t>
  </si>
  <si>
    <t>EMMI-MUK-21-SZABADTERI-0006</t>
  </si>
  <si>
    <t>Gyulai Várszínház Nonprofit Kft.</t>
  </si>
  <si>
    <t>Gyulai Várszínház Nonprofit Kft. Emtv. szerinti 2021. évi szakmai programjainak megvalósítása és működési támogatása</t>
  </si>
  <si>
    <t>EMMI-MUK-21-SZABADTERI-0007</t>
  </si>
  <si>
    <t>Magyar Történelmi Színház Nonprofit Korlátolt Felelősségű</t>
  </si>
  <si>
    <t>Magyar Történelmi Színház Nonprofit Korlátolt Felelősségű Emtv. szerinti 2021. évi szakmai programjainak megvalósítása és működési támogatása</t>
  </si>
  <si>
    <t>EMMI-MUK-21-SZABADTERI-0008</t>
  </si>
  <si>
    <t>Művészetek Völgye Nonprofit Korlátolt Felelősségű Társaság</t>
  </si>
  <si>
    <t>Művészetek Völgye Nonprofit Korlátolt Felelősségű Társaság Emtv. szerinti 2021. évi szakmai programjainak megvalósítása és működési támogatása</t>
  </si>
  <si>
    <t>EMMI-MUK-21-SZABADTERI-0009</t>
  </si>
  <si>
    <t>Főnix Rendezvényszervező Közhasznú Nonprofit Kft.</t>
  </si>
  <si>
    <t>Főnix Rendezvényszervező Közhasznú Nonprofit Kft. Emtv. szerinti 2021. évi szakmai programjainak megvalósítása és működési támogatása</t>
  </si>
  <si>
    <t>EMMI-MUK-21-SZABADTERI-0010</t>
  </si>
  <si>
    <t>Agria Játékok Kulturális Szolgáltató Közhasznú Nonprofit Korlátolt Felelősségű Társaság</t>
  </si>
  <si>
    <t>Agria Játékok Kulturális Szolgáltató Közhasznú Nonprofit Korlátolt Felelősségű Társaság Emtv. szerinti 2021. évi szakmai programjainak megvalósítása és működési támogatása</t>
  </si>
  <si>
    <t>EMMI-MUK-21-SZABADTERI-0011</t>
  </si>
  <si>
    <t>Szegedi Szabadtéri Játékok és Fesztivál Szervező Nonprofit Kft.</t>
  </si>
  <si>
    <t>Szegedi Szabadtéri Játékok és Fesztivál Szervező Nonprofit Kft. Emtv. szerinti 2021. évi szakmai programjainak megvalósítása és működési támogatása</t>
  </si>
  <si>
    <t>EMMI-MUK-21-SZABADTERI-0012</t>
  </si>
  <si>
    <t>Kisvárdai Várszínház és Művelődési Központ</t>
  </si>
  <si>
    <t>Kisvárdai Várszínház és Művelődési Központ Emtv. szerinti 2021. évi szakmai programjainak megvalósítása és működési támogatása</t>
  </si>
  <si>
    <t>EMMI-MUK-21-SZABADTERI-0013</t>
  </si>
  <si>
    <t>KULTKIKÖTŐ KÖZHASZNÚ NONPROFIT KULTURÁLIS Korlátolt Felelősségű Társaság</t>
  </si>
  <si>
    <t>KULTKIKÖTŐ KÖZHASZNÚ NONPROFIT KULTURÁLIS Korlátolt Felelősségű Társaság Emtv. szerinti 2021. évi szakmai programjainak megvalósítása és működési támogatása</t>
  </si>
  <si>
    <t>EMMI-MUK-21-SZABADTERI-0014</t>
  </si>
  <si>
    <t>Szentendrei Kulturális Központ Nonprofit Kft.</t>
  </si>
  <si>
    <t>Szentendrei Kulturális Központ Nonprofit Kft. Emtv. szerinti 2021. évi szakmai programjainak megvalósítása és működési támogatása</t>
  </si>
  <si>
    <t>EMMI-MUK-21-SZABADTERI-0015</t>
  </si>
  <si>
    <t>Ördögkatlan Fesztivál Egyesület</t>
  </si>
  <si>
    <t>Ördögkatlan Fesztivál Egyesület Emtv. szerinti 2021. évi szakmai programjainak megvalósítása és működési támogatása</t>
  </si>
  <si>
    <t>EMMI-MUK-21-SZABADTERI-0016</t>
  </si>
  <si>
    <t>Margitszigeti Színház Nonprofit Kft.</t>
  </si>
  <si>
    <t>Margitszigeti Színház Nonprofit Kft. Emtv. szerinti 2021. évi szakmai programjainak megvalósítása és működési támogatása</t>
  </si>
  <si>
    <t>EMMI-MUK-21-SZABADTERI-0017</t>
  </si>
  <si>
    <t>Szabad Tér Színház Nonprofit Kft.</t>
  </si>
  <si>
    <t>Szabad Tér Színház Nonprofit Kft. Emtv. szerinti 2021. évi szakmai programjainak megvalósítása és működési támogatása</t>
  </si>
  <si>
    <t>EMMI-MUK-21-SZABADTERI-0018</t>
  </si>
  <si>
    <t>Esztergomi Várszínház Közhasznú Nonprofit Korlátolt Felelősségű Társaság</t>
  </si>
  <si>
    <t>Esztergomi Várszínház Közhasznú Nonprofit Korlátolt Felelősségű Társaság Emtv. szerinti 2021. évi szakmai programjainak megvalósítása és működési támogatása</t>
  </si>
  <si>
    <t>EMMI-MUK-21-SZABADTERI-0019</t>
  </si>
  <si>
    <t>Magyar Teátrum Közhasznú Nonprofit Kft.</t>
  </si>
  <si>
    <t>Magyar Teátrum Közhasznú Nonprofit Kft. Emtv. szerinti 2021. évi szakmai programjainak megvalósítása és működési támogatása</t>
  </si>
  <si>
    <t xml:space="preserve"> Nemzetiségi színházak      minimum 1 000 000 Ft, maximum 30 000 000 Ft adható</t>
  </si>
  <si>
    <t>EMMI-MUK-21-NEMZ-0001</t>
  </si>
  <si>
    <t>Alternatív Művészeti Alapítvány</t>
  </si>
  <si>
    <t>Alternatív Művészeti Alapítvány Emtv. szerinti 2021. évi szakmai programjainak megvalósítása és működési támogatása</t>
  </si>
  <si>
    <t>EMMI-MUK-21-NEMZ-0002</t>
  </si>
  <si>
    <t>Cinka Panna Cigány Szinház Alapítvány</t>
  </si>
  <si>
    <t>Cinka Panna Cigány Szinház Alapítvány Emtv. szerinti 2021. évi szakmai programjainak megvalósítása és működési támogatása</t>
  </si>
  <si>
    <t>EMMI-MUK-21-NEMZ-0003</t>
  </si>
  <si>
    <t>Pécsi Horvát Színház Nonprofit Kft.</t>
  </si>
  <si>
    <t>Pécsi Horvát Színház Nonprofit Kft. Emtv. szerinti 2021. évi szakmai programjainak megvalósítása és működési támogatása</t>
  </si>
  <si>
    <t>EMMI-MUK-21-NEMZ-0004</t>
  </si>
  <si>
    <t>Magyarországi Szerb Színház Nonprofit Közhasznú  Kft</t>
  </si>
  <si>
    <t>Magyarországi Szerb Színház Nonprofit Közhasznú  Kft Emtv. szerinti 2021. évi szakmai programjainak megvalósítása és működési támogatása</t>
  </si>
  <si>
    <t>EMMI-MUK-21-NEMZ-0005</t>
  </si>
  <si>
    <t>Cervinus Teátrum Művészeti Szolgáltató Közhasznú Nonprofit Kft.</t>
  </si>
  <si>
    <t>Cervinus Teátrum Művészeti Szolgáltató Közhasznú Nonprofit Kft. Emtv. szerinti 2021. évi szakmai programjainak megvalósítása és működési támogatása</t>
  </si>
  <si>
    <t>EMMI-MUK-21-NEMZ-0006</t>
  </si>
  <si>
    <t>Artashat Örmény Nemzetiségi Színház Kulturális Egyesület</t>
  </si>
  <si>
    <t>Artashat Örmény Nemzetiségi Színház Kulturális Egyesület Emtv. szerinti 2021. évi szakmai programjainak megvalósítása és működési támogatása</t>
  </si>
  <si>
    <t>EMMI-MUK-21-NEMZ-0007</t>
  </si>
  <si>
    <t>Karaván Színház és Művészeti Alapítvány</t>
  </si>
  <si>
    <t>Karaván Színház és Művészeti Alapítvány Emtv. szerinti 2021. évi szakmai programjainak megvalósítása és működési támogatása</t>
  </si>
  <si>
    <t>EMMI-MUK-21-NEMZ-0008</t>
  </si>
  <si>
    <t>Vertigo Szlovák Színház</t>
  </si>
  <si>
    <t>Vertigo Szlovák Színház Emtv. szerinti 2021. évi szakmai programjainak megvalósítása és működési támogatása</t>
  </si>
  <si>
    <t>EMMI-MUK-21-VID-SZ-II-0001</t>
  </si>
  <si>
    <t>Pinceszínház Közhasznú Nonprofit Művészeti Kft</t>
  </si>
  <si>
    <t>Pinceszínház Közhasznú Nonprofit Művészeti Kft Emtv. szerinti 2021. évi szakmai programjainak megvalósítása és működési támogatása</t>
  </si>
  <si>
    <t>EMMI-MUK-21-VID-SZ-II-0002</t>
  </si>
  <si>
    <t>EMMI-MUK-21-VID-SZ-II-0003</t>
  </si>
  <si>
    <t>Pannon Várszínház Színművészetfejlesztési Nonprofit Kft.</t>
  </si>
  <si>
    <t>Pannon Várszínház Színművészetfejlesztési Nonprofit Kft. Emtv. szerinti 2021. évi szakmai programjainak megvalósítása és működési támogatása</t>
  </si>
  <si>
    <t>EMMI-MUK-21-VID-SZ-II-0004</t>
  </si>
  <si>
    <t>Fabók Mancsi Bábszínháza Nonprofit Közhasznú Korlátolt Felelősségű Társaság</t>
  </si>
  <si>
    <t>Fabók Mancsi Bábszínháza Nonprofit Közhasznú Korlátolt Felelősségű Társaság Emtv. szerinti 2021. évi szakmai programjainak megvalósítása és működési támogatása</t>
  </si>
  <si>
    <t>EMMI-MUK-21-VID-SZ-II-0005</t>
  </si>
  <si>
    <t>Soltis Lajos Színház Művelődési Egyesület</t>
  </si>
  <si>
    <t>Soltis Lajos Színház Művelődési Egyesület Emtv. szerinti 2021. évi szakmai programjainak megvalósítása és működési támogatása</t>
  </si>
  <si>
    <t>EMMI-MUK-21-VID-SZ-II-0006</t>
  </si>
  <si>
    <t>Apolló Kulturális Egyesület</t>
  </si>
  <si>
    <t>Apolló Kulturális Egyesület Emtv. szerinti 2021. évi szakmai programjainak megvalósítása és működési támogatása</t>
  </si>
  <si>
    <t>EMMI-MUK-21-VID-SZ-II-0007</t>
  </si>
  <si>
    <t>Forrás Kulturális Alapítvány</t>
  </si>
  <si>
    <t>Forrás Kulturális Alapítvány Emtv. szerinti 2021. évi szakmai programjainak megvalósítása és működési támogatása</t>
  </si>
  <si>
    <t>EMMI-MUK-21-VID-SZ-II-0008</t>
  </si>
  <si>
    <t>Kaposvári Roxínház Egyesület</t>
  </si>
  <si>
    <t>Kaposvári Roxínház Egyesület Emtv. szerinti 2021. évi szakmai programjainak megvalósítása és működési támogatása</t>
  </si>
  <si>
    <t>EMMI-MUK-21-VID-SZ-II-0009</t>
  </si>
  <si>
    <t>Pegazus Színház Szolgáltató Közhasznú Nonprofit Kft.</t>
  </si>
  <si>
    <t>Pegazus Színház Szolgáltató Közhasznú Nonprofit Kft. Emtv. szerinti 2021. évi szakmai programjainak megvalósítása és működési támogatása</t>
  </si>
  <si>
    <t>EMMI-MUK-21-VID-SZ-II-0010</t>
  </si>
  <si>
    <t>Veres 1 Színház Nonprofit Közhasznú Kulturális és Szolgáltató Korlátolt Felelősségű Társaság</t>
  </si>
  <si>
    <t>Veres 1 Színház Nonprofit Közhasznú Kulturális és Szolgáltató Korlátolt Felelősségű Társaság Emtv. szerinti 2021. évi szakmai programjainak megvalósítása és működési támogatása</t>
  </si>
  <si>
    <t>EMMI-MUK-21-VID-SZ-II-0011</t>
  </si>
  <si>
    <t>Magyarock Dalszínház Színházi Egyesület</t>
  </si>
  <si>
    <t>Magyarock Dalszínház Színházi Egyesület Emtv. szerinti 2021. évi szakmai programjainak megvalósítása és működési támogatása</t>
  </si>
  <si>
    <t>EMMI-MUK-21-VID-SZ-II-0012</t>
  </si>
  <si>
    <t>Nívót Közhasznú Nonprofit Kft</t>
  </si>
  <si>
    <t>Nívót Közhasznú Nonprofit Kft Emtv. szerinti 2021. évi szakmai programjainak megvalósítása és működési támogatása</t>
  </si>
  <si>
    <t>EMMI-MUK-21-VID-SZ-II-0013</t>
  </si>
  <si>
    <t>Mandala Dalszínház Közhasznú Egyesület</t>
  </si>
  <si>
    <t>Mandala Dalszínház Közhasznú Egyesület Emtv. szerinti 2021. évi szakmai programjainak megvalósítása és működési támogatása</t>
  </si>
  <si>
    <t>EMMI-MUK-21-VID-SZ-II-0014</t>
  </si>
  <si>
    <t>Szöveg Színház Színházi Egyesület</t>
  </si>
  <si>
    <t>Szöveg Színház Színházi Egyesület Emtv. szerinti 2021. évi szakmai programjainak megvalósítása és működési támogatása</t>
  </si>
  <si>
    <t>EMMI-MUK-21-VID-TANC-A-0001</t>
  </si>
  <si>
    <t>4 FOR DANCE Tánc, Sport és Kulturális Egyesület</t>
  </si>
  <si>
    <t>4 FOR DANCE Tánc, Sport és Kulturális Egyesület Emtv. szerinti 2021. évi szakmai programjainak megvalósítása és működési támogatása</t>
  </si>
  <si>
    <t>EMMI-MUK-21-VID-TANC-A-0002</t>
  </si>
  <si>
    <t>Táncolj és Mulass Velünk Közhasznú Egyesület</t>
  </si>
  <si>
    <t>Táncolj és Mulass Velünk Közhasznú Egyesület Emtv. szerinti 2021. évi szakmai programjainak megvalósítása és működési támogatása</t>
  </si>
  <si>
    <t>EMMI-MUK-21-VID-TANC-A-0003</t>
  </si>
  <si>
    <t>BALASSI KÖZALAPÍTVÁNY</t>
  </si>
  <si>
    <t>BALASSI KÖZALAPÍTVÁNY Emtv. szerinti 2021. évi szakmai programjainak megvalósítása és működési támogatása</t>
  </si>
  <si>
    <t>EMMI-MUK-21-VID-TANC-A-0004</t>
  </si>
  <si>
    <t>Hajdúböszörményi Bocskai Néptáncegyüttes Baráti Körének Egyesülete</t>
  </si>
  <si>
    <t>Hajdúböszörményi Bocskai Néptáncegyüttes Baráti Körének Egyesülete Emtv. szerinti 2021. évi szakmai programjainak megvalósítása és működési támogatása</t>
  </si>
  <si>
    <t>EMMI-MUK-21-VID-TANC-A-0005</t>
  </si>
  <si>
    <t>Magyarok Öröksége Alapítvány</t>
  </si>
  <si>
    <t>Magyarok Öröksége Alapítvány Emtv. szerinti 2021. évi szakmai programjainak megvalósítása és működési támogatása</t>
  </si>
  <si>
    <t>EMMI-MUK-21-VID-TANC-A-0006</t>
  </si>
  <si>
    <t>Terminál a Mozgásművészetek Oktatásáért Alapítvány</t>
  </si>
  <si>
    <t>Terminál a Mozgásművészetek Oktatásáért Alapítvány Emtv. szerinti 2021. évi szakmai programjainak megvalósítása és működési támogatása</t>
  </si>
  <si>
    <t>EMMI-MUK-21-VID-TANC-A-0007</t>
  </si>
  <si>
    <t>Kortárs Balettért Alapítvány</t>
  </si>
  <si>
    <t>Kortárs Balettért Alapítvány Emtv. szerinti 2021. évi szakmai programjainak megvalósítása és működési támogatása</t>
  </si>
  <si>
    <t>EMMI-MUK-21-VID-TANC-A-0008</t>
  </si>
  <si>
    <t>MEDÁLIÁK Művészeti, Kulturális és Oktatási Egyesület</t>
  </si>
  <si>
    <t>MEDÁLIÁK Művészeti, Kulturális és Oktatási Egyesület Emtv. szerinti 2021. évi szakmai programjainak megvalósítása és működési támogatása</t>
  </si>
  <si>
    <t>EMMI-MUK-21-VID-TANC-A-0009</t>
  </si>
  <si>
    <t>Labor Kortárs Művészeti Egyesület</t>
  </si>
  <si>
    <t>Labor Kortárs Művészeti Egyesület Emtv. szerinti 2021. évi szakmai programjainak megvalósítása és működési támogatása</t>
  </si>
  <si>
    <t>EMMI-MUK-21-VID-TANC-A-0010</t>
  </si>
  <si>
    <t>Willany Leó Kulturális Közhasznú Nonprofit Korlátolt Felelősségű Társaság</t>
  </si>
  <si>
    <t>Willany Leó Kulturális Közhasznú Nonprofit Korlátolt Felelősségű Társaság Emtv. szerinti 2021. évi szakmai programjainak megvalósítása és működési támogatása</t>
  </si>
  <si>
    <t>EMMI-MUK-21-VID-TANC-A-0011</t>
  </si>
  <si>
    <t>Kortárs Táncművészetért Alapítváy</t>
  </si>
  <si>
    <t>Kortárs Táncművészetért Alapítváy Emtv. szerinti 2021. évi szakmai programjainak megvalósítása és működési támogatása</t>
  </si>
  <si>
    <t>EMMI-MUK-21-VID-TANC-A-0012</t>
  </si>
  <si>
    <t>Budakalászi Lenvirág Alapítvány</t>
  </si>
  <si>
    <t>Budakalászi Lenvirág Alapítvány Emtv. szerinti 2021. évi szakmai programjainak megvalósítása és működési támogatása</t>
  </si>
  <si>
    <t>EMMI-MUK-21-VID-SZ-A-0001</t>
  </si>
  <si>
    <t>EMMI-MUK-21-VID-SZ-A-0002</t>
  </si>
  <si>
    <t>Bednai Art Művészeti Nonprofit Korlátolt Felelősségű Társaság</t>
  </si>
  <si>
    <t>Bednai Art Művészeti Nonprofit Korlátolt Felelősségű Társaság Emtv. szerinti 2021. évi szakmai programjainak megvalósítása és működési támogatása</t>
  </si>
  <si>
    <t>EMMI-MUK-21-VID-SZ-A-0003</t>
  </si>
  <si>
    <t>Ziránó Színház Művészeti Nonprofit Kft.</t>
  </si>
  <si>
    <t>Ziránó Színház Művészeti Nonprofit Kft. Emtv. szerinti 2021. évi szakmai programjainak megvalósítása és működési támogatása</t>
  </si>
  <si>
    <t>EMMI-MUK-21-VID-SZ-A-0004</t>
  </si>
  <si>
    <t>Faktor Terminál Egyesület</t>
  </si>
  <si>
    <t>Faktor Terminál Egyesület Emtv. szerinti 2021. évi szakmai programjainak megvalósítása és működési támogatása</t>
  </si>
  <si>
    <t>EMMI-MUK-21-VID-SZ-A-0005</t>
  </si>
  <si>
    <t>M. Színházi Egyesület (Metanoia Artopédia)</t>
  </si>
  <si>
    <t>M. Színházi Egyesület (Metanoia Artopédia) Emtv. szerinti 2021. évi szakmai programjainak megvalósítása és működési támogatása</t>
  </si>
  <si>
    <t>EMMI-MUK-21-VID-SZ-A-0006</t>
  </si>
  <si>
    <t>Gergely Róbert Kulturális és Kereskedelmi Nonprofit Közhasznú Betéti Társaság</t>
  </si>
  <si>
    <t>Gergely Róbert Kulturális és Kereskedelmi Nonprofit Közhasznú Betéti Társaság Emtv. szerinti 2021. évi szakmai programjainak megvalósítása és működési támogatása</t>
  </si>
  <si>
    <t>EMMI-MUK-21-VID-SZ-A-0007</t>
  </si>
  <si>
    <t>Aktor Produkció Közhasznú Nonprofit Kft.</t>
  </si>
  <si>
    <t>Aktor Produkció Közhasznú Nonprofit Kft. Emtv. szerinti 2021. évi szakmai programjainak megvalósítása és működési támogatása</t>
  </si>
  <si>
    <t>EMMI-MUK-21-VID-SZ-A-0008</t>
  </si>
  <si>
    <t>Primula Produkció Közhasznú Nonprofit Kft</t>
  </si>
  <si>
    <t>Primula Produkció Közhasznú Nonprofit Kft Emtv. szerinti 2021. évi szakmai programjainak megvalósítása és működési támogatása</t>
  </si>
  <si>
    <t>EMMI-MUK-21-VID-SZ-A-0009</t>
  </si>
  <si>
    <t>Körúti Színház Kulturális Közhasznú Nonprofit Kft</t>
  </si>
  <si>
    <t>Körúti Színház Kulturális Közhasznú Nonprofit Kft Emtv. szerinti 2021. évi szakmai programjainak megvalósítása és működési támogatása</t>
  </si>
  <si>
    <t>EMMI-MUK-21-VID-SZ-A-0010</t>
  </si>
  <si>
    <t>Terminál Kortárs Művészeti Egyesület</t>
  </si>
  <si>
    <t>Terminál Kortárs Művészeti Egyesület Emtv. szerinti 2021. évi szakmai programjainak megvalósítása és működési támogatása</t>
  </si>
  <si>
    <t>EMMI-MUK-21-VID-SZ-A-0011</t>
  </si>
  <si>
    <t>Ivancsics Művészeti Közhasznú Nonprofit Kft.</t>
  </si>
  <si>
    <t>Ivancsics Művészeti Közhasznú Nonprofit Kft. Emtv. szerinti 2021. évi szakmai programjainak megvalósítása és működési támogatása</t>
  </si>
  <si>
    <t>EMMI-MUK-21-VID-SZ-A-0012</t>
  </si>
  <si>
    <t>Szegedi Focus Műhely Kortárs Színházi és Összművészeti Alapítvány</t>
  </si>
  <si>
    <t>Szegedi Focus Műhely Kortárs Színházi és Összművészeti Alapítvány Emtv. szerinti 2021. évi szakmai programjainak megvalósítása és működési támogatása</t>
  </si>
  <si>
    <t>EMMI-MUK-21-VID-SZ-A-0013</t>
  </si>
  <si>
    <t>Budakeszi Kompánia Színházi Műhely Alapítvány</t>
  </si>
  <si>
    <t>Budakeszi Kompánia Színházi Műhely Alapítvány Emtv. szerinti 2021. évi szakmai programjainak megvalósítása és működési támogatása</t>
  </si>
  <si>
    <t>EMMI-MUK-21-VID-SZ-A-0014</t>
  </si>
  <si>
    <t>FAQ Színház Egyesület</t>
  </si>
  <si>
    <t>FAQ Színház Egyesület Emtv. szerinti 2021. évi szakmai programjainak megvalósítása és működési támogatása</t>
  </si>
  <si>
    <t>EMMI-MUK-21-VID-SZ-A-0015</t>
  </si>
  <si>
    <t>K2 Színház Alapítvány</t>
  </si>
  <si>
    <t>K2 Színház Alapítvány Emtv. szerinti 2021. évi szakmai programjainak megvalósítása és működési támogatása</t>
  </si>
  <si>
    <t>EMMI-MUK-21-VID-SZ-A-0016</t>
  </si>
  <si>
    <t>Fortesz-Varesz Nonprofit KFT</t>
  </si>
  <si>
    <t>Fortesz-Varesz Nonprofit KFT Emtv. szerinti 2021. évi szakmai programjainak megvalósítása és működési támogatása</t>
  </si>
  <si>
    <t>EMMI-MUK-21-VID-SZ-A-0017</t>
  </si>
  <si>
    <t>Szegedi Látványszínház Közhasznú Egyesület</t>
  </si>
  <si>
    <t>Szegedi Látványszínház Közhasznú Egyesület Emtv. szerinti 2021. évi szakmai programjainak megvalósítása és működési támogatása</t>
  </si>
  <si>
    <t>EMMI-MUK-21-VID-SZ-B-0001</t>
  </si>
  <si>
    <t>EMMI-MUK-21-VID-SZ-B-0002</t>
  </si>
  <si>
    <t>Fészek Színház Kulturális Egyesület</t>
  </si>
  <si>
    <t>Fészek Színház Kulturális Egyesület Emtv. szerinti 2021. évi szakmai programjainak megvalósítása és működési támogatása</t>
  </si>
  <si>
    <t>EMMI-MUK-21-VID-SZ-B-0003</t>
  </si>
  <si>
    <t>Alternatív Színházi Műhely Alapítvány</t>
  </si>
  <si>
    <t>Alternatív Színházi Műhely Alapítvány Emtv. szerinti 2021. évi szakmai programjainak megvalósítása és működési támogatása</t>
  </si>
  <si>
    <t>EMMI-MUK-21-VID-SZ-B-0004</t>
  </si>
  <si>
    <t>Spirit Színház Nonprofit Közhasznú Kft.</t>
  </si>
  <si>
    <t>Spirit Színház Nonprofit Közhasznú Kft. Emtv. szerinti 2021. évi szakmai programjainak megvalósítása és működési támogatása</t>
  </si>
  <si>
    <t>EMMI-MUK-21-VID-SZ-B-0005</t>
  </si>
  <si>
    <t>"SZÍN-TÉR" /Színjátszó-Versmondó/ Egyesület</t>
  </si>
  <si>
    <t>"SZÍN-TÉR" /Színjátszó-Versmondó/ Egyesület Emtv. szerinti 2021. évi szakmai programjainak megvalósítása és működési támogatása</t>
  </si>
  <si>
    <t>EMMI-MUK-21-VID-SZ-B-0006</t>
  </si>
  <si>
    <t>"Gólem Színház" Közhasznú Egyesület</t>
  </si>
  <si>
    <t>"Gólem Színház" Közhasznú Egyesület Emtv. szerinti 2021. évi szakmai programjainak megvalósítása és működési támogatása</t>
  </si>
  <si>
    <t>EMMI-MUK-21-VID-SZ-B-0007</t>
  </si>
  <si>
    <t>MárkusZínház Közhasznú Alapítvány</t>
  </si>
  <si>
    <t>MárkusZínház Közhasznú Alapítvány Emtv. szerinti 2021. évi szakmai programjainak megvalósítása és működési támogatása</t>
  </si>
  <si>
    <t>EMMI-MUK-21-VID-SZ-C-0001</t>
  </si>
  <si>
    <t>Import Impró Egyesület</t>
  </si>
  <si>
    <t>Import Impró Egyesület Emtv. szerinti 2021. évi szakmai programjainak megvalósítása és működési támogatása</t>
  </si>
  <si>
    <t>EMMI-MUK-21-VID-SZ-C-0002</t>
  </si>
  <si>
    <t>AppArt Egyesület</t>
  </si>
  <si>
    <t>AppArt Egyesület Emtv. szerinti 2021. évi szakmai programjainak megvalósítása és működési támogatása</t>
  </si>
  <si>
    <t>EMMI-MUK-21-VID-FORG-ERNY-0001</t>
  </si>
  <si>
    <t>Európai Szabadúszó Művészek Egyesülete</t>
  </si>
  <si>
    <t>Európai Szabadúszó Művészek Egyesülete Emtv. szerinti 2021. évi szakmai programjainak megvalósítása és működési támogatása</t>
  </si>
  <si>
    <t>EMMI-MUK-21-VID-FORG-BEF-0001</t>
  </si>
  <si>
    <t>EMMI-MUK-21-VID-FORG-BEF-0002</t>
  </si>
  <si>
    <t>Szabadhajdú Közművelődési, Média és Rendezvényszervező Közhasznú Nonprofit Kft.</t>
  </si>
  <si>
    <t>Szabadhajdú Közművelődési, Média és Rendezvényszervező Közhasznú Nonprofit Kft. Emtv. szerinti 2021. évi szakmai programjainak megvalósítása és működési támogatása</t>
  </si>
  <si>
    <t>EMMI-MUK-21-VID-FORG-BEF-0003</t>
  </si>
  <si>
    <t>"Új Színházért" Alapítvány</t>
  </si>
  <si>
    <t>"Új Színházért" Alapítvány Emtv. szerinti 2021. évi szakmai programjainak megvalósítása és működési támogatása</t>
  </si>
  <si>
    <t>EMMI-MUK-21-VID-FORG-BEF-0004</t>
  </si>
  <si>
    <t>Kulturális Központ, Németi Ferenc Városi Könyvtár</t>
  </si>
  <si>
    <t>Kulturális Központ, Németi Ferenc Városi Könyvtár Emtv. szerinti 2021. évi szakmai programjainak megvalósítása és működési támogatása</t>
  </si>
  <si>
    <t>EMMI-MUK-21-VID-FORG-BEF-0005</t>
  </si>
  <si>
    <t>Báb-Szín-Tér Közhasznú Alapítvány</t>
  </si>
  <si>
    <t>Báb-Szín-Tér Közhasznú Alapítvány Emtv. szerinti 2021. évi szakmai programjainak megvalósítása és működési támogatása</t>
  </si>
  <si>
    <t>EMMI-MUK-21-VID-FORG-BEF-0006</t>
  </si>
  <si>
    <t>Váci Dunakanyar Színház Nonprofit Kft</t>
  </si>
  <si>
    <t>Váci Dunakanyar Színház Nonprofit Kft Emtv. szerinti 2021. évi szakmai programjainak megvalósítása és működési támogatása</t>
  </si>
  <si>
    <t>EMMI-MUK-21-VID-FORG-BEF-0007</t>
  </si>
  <si>
    <t>Nagyvilágban a Magyar Kultúráért Közhasznú Egyesület</t>
  </si>
  <si>
    <t>Nagyvilágban a Magyar Kultúráért Közhasznú Egyesület Emtv. szerinti 2021. évi szakmai programjainak megvalósítása és működési támogatása</t>
  </si>
  <si>
    <t>EMMI-MUK-21-VID-FORG-BEF-0008</t>
  </si>
  <si>
    <t>Balatonfüred Kulturális Közgyűjtemény Fenntartó Nonprofit Kft</t>
  </si>
  <si>
    <t>Balatonfüred Kulturális Közgyűjtemény Fenntartó Nonprofit Kft Emtv. szerinti 2021. évi szakmai programjainak megvalósítása és működési támogatása</t>
  </si>
  <si>
    <t>EMMI-MUK-21-VID-FORG-BEF-0009</t>
  </si>
  <si>
    <t>Duna Színház Kulturális Nonprofit Közhasznú Kft.</t>
  </si>
  <si>
    <t>Duna Színház Kulturális Nonprofit Közhasznú Kft. Emtv. szerinti 2021. évi szakmai programjainak megvalósítása és működési támogatása</t>
  </si>
  <si>
    <t>EMMI-MUK-21-VID-FORG-BEF-0010</t>
  </si>
  <si>
    <t>MASZK - Magyaroszági Alternatív Színházi Központ, Színházi Szaktevékenységeket Támogató Egyesület</t>
  </si>
  <si>
    <t>MASZK - Magyaroszági Alternatív Színházi Központ, Színházi Szaktevékenységeket Támogató Egyesület Emtv. szerinti 2021. évi szakmai programjainak megvalósítása és működési támogatása</t>
  </si>
  <si>
    <t>EMMI-MUK-21-VID-FORG-PROD-0001</t>
  </si>
  <si>
    <t>EMMI-MUK-21-VID-FORG-PROD-0002</t>
  </si>
  <si>
    <t>Artopolis Művészeti és Kulturális Közhasznú Egyesület</t>
  </si>
  <si>
    <t>Artopolis Művészeti és Kulturális Közhasznú Egyesület Emtv. szerinti 2021. évi szakmai programjainak megvalósítása és működési támogatása</t>
  </si>
  <si>
    <t>Forgalmazó - Produkciós ház                minimum 5 000 000 Ft, maximum 50 000 000 Ft adható</t>
  </si>
  <si>
    <t>nincsen pályázó ebben a kategóriában</t>
  </si>
  <si>
    <t>Hiánypótlás beérkezett</t>
  </si>
  <si>
    <t>NEM FOGADHATÓ BE!
A pályázó több kategórián is nyújtot be pályázatot, azonban a hatósági nyilvántartás alapján csak 1x szerepel a táblázatban, így egy érvényes pályázatot nyújthat be. 
A fentiek alapján a pályázó kérésére ezt a pályázatot nem fogadtuk be.</t>
  </si>
  <si>
    <t>Nem fogadható be
A pályázó Budapesti székhellyel rendelkezik, így nem felel meg a pályázói körnek</t>
  </si>
  <si>
    <t>Nem fogadható be
A pályázó nem szerepel a Pest Megyei Kormányhivatal hatósági nyilvántartásában</t>
  </si>
  <si>
    <r>
      <rPr>
        <b/>
        <sz val="8"/>
        <color indexed="8"/>
        <rFont val="Calibri"/>
        <family val="2"/>
        <charset val="238"/>
      </rPr>
      <t xml:space="preserve">I. Általános szempontok (0-20 pont):                                  </t>
    </r>
    <r>
      <rPr>
        <sz val="8"/>
        <color indexed="8"/>
        <rFont val="Calibri"/>
        <family val="2"/>
        <charset val="238"/>
      </rPr>
      <t>1</t>
    </r>
    <r>
      <rPr>
        <b/>
        <sz val="8"/>
        <color indexed="8"/>
        <rFont val="Calibri"/>
        <family val="2"/>
        <charset val="238"/>
      </rPr>
      <t xml:space="preserve">. </t>
    </r>
    <r>
      <rPr>
        <sz val="8"/>
        <color indexed="8"/>
        <rFont val="Calibri"/>
        <family val="2"/>
        <charset val="238"/>
      </rPr>
      <t xml:space="preserve">Az előadó-művészeti koncepció, a 2021. évi terv hitelessége, realitása megalapozottsága.
2. Következetesség, szisztematikus építkezés – következetlenség megjelenése a működésben, elképzelésekben, produktumokban (2020 ).
3. A pályázati anyag kidolgozottsága, precizitása (teljesség, áttekinthetőség, konkrétumok, általánosságok, hiánypótlás).
</t>
    </r>
  </si>
  <si>
    <r>
      <t>II</t>
    </r>
    <r>
      <rPr>
        <b/>
        <sz val="8"/>
        <color indexed="8"/>
        <rFont val="Calibri"/>
        <family val="2"/>
        <charset val="238"/>
      </rPr>
      <t>. Művészeti-szakmai szempontok (0-40 pont):                                                                                                                                                    Tervezés</t>
    </r>
    <r>
      <rPr>
        <sz val="8"/>
        <color indexed="8"/>
        <rFont val="Calibri"/>
        <family val="2"/>
        <charset val="238"/>
      </rPr>
      <t xml:space="preserve"> 
4. A szervezet 2020. évi működése.
5. A pályázó székhelyén és szűkebb régiójában, országos hatókörben betöltött kulturális szerepe.
6. A pályázó alkotói és előadói teljesítményének színvonala.
7. Kooperáció más művészeti szervezettel/szervezetekkel (gyakoriság, tervszerűség, produktivitás, kölcsönösség);
Fesztiválrészvétel, vendégjáték, meghívás teljesítése.
8. Közönség aktivitása, mérése, eredményeinek hatása és megjelentetése a szakmai-művészeti munkában, felületek lehetőségeinek kiaknázása (kérdőívezés, találkozó, pártolói rendszer, webaktivitás – Facebook, blog, honlap).
9. Hazai média megjelenés mértéke, rendszeressége, tematikája.
10. Hazai vagy külföldi képzések, csereprogramok, konferenciák, workshopok, szakmai rendezvények látogatása, illetve azok szervezésében való közreműködés.
11. Szakmai tudás dokumentálása és hozzáférhetővé tétele, továbbá átadásának gyakorlata (szakmai tárgyú oktatói, előadói, publikációs aktivitás), utánpótlás nevelés, tehetséggondozás gyakorlata, koncepciója.
</t>
    </r>
  </si>
  <si>
    <r>
      <rPr>
        <b/>
        <sz val="8"/>
        <color indexed="8"/>
        <rFont val="Calibri"/>
        <family val="2"/>
        <charset val="238"/>
      </rPr>
      <t xml:space="preserve">I. Általános szempontok (0-20 pont):                                  </t>
    </r>
    <r>
      <rPr>
        <sz val="8"/>
        <color indexed="8"/>
        <rFont val="Calibri"/>
        <family val="2"/>
        <charset val="238"/>
      </rPr>
      <t xml:space="preserve">
1. Feladatellátás folyamatossága
2. Az előadó-művészeti koncepció (szakmai és működési terv) hitelessége, realitása, megalapozottsága, összhangja.
3. Következetesség, szisztematikus építkezés – következetlenség megjelenése a működésben, elképzelésekben, produktumokban (2020).
4. A pályázati anyag kidolgozottsága, precizitása (teljesség, áttekinthetőség, konkrétumok, általánosságok, hiánypótlás).
</t>
    </r>
  </si>
  <si>
    <r>
      <rPr>
        <b/>
        <sz val="8"/>
        <color indexed="8"/>
        <rFont val="Calibri"/>
        <family val="2"/>
        <charset val="238"/>
      </rPr>
      <t>IV. Hatékonysági szempontok (0-20 pont)</t>
    </r>
    <r>
      <rPr>
        <sz val="8"/>
        <color indexed="8"/>
        <rFont val="Calibri"/>
        <family val="2"/>
        <charset val="238"/>
      </rPr>
      <t xml:space="preserve">
19. A hatékony működés érdekében tett (2020. évi) és tervezett (2021. évi) intézkedések, egyedi megoldások.
20. Önkormányzati fenntartású szervezetek esetében a fenntartó szerepvállalása (megállapodások, gyakorlatok).
21. Marketing-, PR koncepció (alternatív megoldások alkalmazása, költséghatékonyság szempontjainak érvényesülése – 2020).
22. Mutatószámok (néző-, bemutató- és előadásszámok) változása (2019-2020). (PANDÉMIA TÜKRÉBEN ARÁNYOSAN)
</t>
    </r>
  </si>
  <si>
    <r>
      <rPr>
        <b/>
        <sz val="8"/>
        <color indexed="8"/>
        <rFont val="Calibri"/>
        <family val="2"/>
        <charset val="238"/>
      </rPr>
      <t>V. Gazdálkodási szempontok (0-20 pont)</t>
    </r>
    <r>
      <rPr>
        <sz val="8"/>
        <color indexed="8"/>
        <rFont val="Calibri"/>
        <family val="2"/>
        <charset val="238"/>
      </rPr>
      <t xml:space="preserve">
23. Benyújtott költségvetés realitása, precizitása, stabilitása, kidolgozottsága.
24. A gazdaságos működés érdekében, továbbá a saját forrás, bevételnövelés érdekében tett és tervezett intézkedések (szponzoráció stb.).
25. Az éves költségvetés és a művészeti, szakmai koncepció kapcsolata, összhangja, az igényelt támogatási összeg és az éves összköltségvetés aránya.
26. Pályázói aktivitás és eddigi eredményesség (hazai, EU-s, külföldi források).
27. Állami forrásból kapott támogatás ((EMMI-pályázat, minisztertől, elkülönített állami pénzalapoktól, egyéb központi, fejezeti kezelésű előirányzat terhére kapott egyedi támogatás) aránya a pályázó összköltségvetésében.
28. Önkormányzati fenntartású szervezetek esetében a 2020. évi tényleges, illetve a 2021. évi tervezett fenntartói támogatás (és egyéb fenntartói anyagi szerepvállalás) aránya az állami forrásból kapott (elkülönített állami pénzalapok, egyedi döntések) támogatáshoz képest a pályázó összköltségvetésében, együttműködések és cserekapcsolatok költségvetési hasznosulása (hazai és külföldi értékesítés vagy kooperáció megjelenése az összköltségvetésben).
</t>
    </r>
  </si>
  <si>
    <r>
      <rPr>
        <b/>
        <sz val="8"/>
        <color indexed="8"/>
        <rFont val="Calibri"/>
        <family val="2"/>
        <charset val="238"/>
      </rPr>
      <t>IV. Hatékonysági szempontok (0-12 pont)</t>
    </r>
    <r>
      <rPr>
        <sz val="8"/>
        <color indexed="8"/>
        <rFont val="Calibri"/>
        <family val="2"/>
        <charset val="238"/>
      </rPr>
      <t xml:space="preserve">
25. Mutatószámok (néző-, bemutató- és előadásszámok) alakulása, tendencia (PANDÉMIA TEKINTETÉBEN IDŐARÁNYOSAN)
26. Éves előadásszám, látogatottság a befogadható nézőszámhoz képest (tárgyévet megelőző év terv- és tényadata, tárgyévi terv összevetése)
27. Marketingcélú ráfordítások aránya a költségvetésben (tárgyévet megelőző év tényadata, tárgyévi terv viszonya)
28. Marketing-, PR koncepció (hagyományos és alternatív megoldások alkalmazása, költséghatékonyság szempontjainak érvényesülése)
</t>
    </r>
  </si>
  <si>
    <r>
      <rPr>
        <b/>
        <sz val="8"/>
        <color indexed="8"/>
        <rFont val="Calibri"/>
        <family val="2"/>
        <charset val="238"/>
      </rPr>
      <t xml:space="preserve">I. Általános szempontok (0-20 pont):                                  </t>
    </r>
    <r>
      <rPr>
        <sz val="8"/>
        <color indexed="8"/>
        <rFont val="Calibri"/>
        <family val="2"/>
        <charset val="238"/>
      </rPr>
      <t xml:space="preserve">
1. Feladatellátás folyamatossága.
2. Az előadó-művészeti koncepció (szakmai és működési terv) hitelessége, realitása, megalapozottsága, összhangja.
3. Következetesség, szisztematikus építkezés – következetlenség megjelenése a működésben, elképzelésekben, produktumokban (2020).
4. A pályázati anyag kidolgozottsága, precizitása (teljesség, áttekinthetőség, konkrétumok, általánosságok, hiánypótlás).
</t>
    </r>
  </si>
  <si>
    <r>
      <rPr>
        <b/>
        <sz val="8"/>
        <color indexed="8"/>
        <rFont val="Calibri"/>
        <family val="2"/>
        <charset val="238"/>
      </rPr>
      <t>IV. Hatékonysági szempontok (0-25 pont)</t>
    </r>
    <r>
      <rPr>
        <sz val="8"/>
        <color indexed="8"/>
        <rFont val="Calibri"/>
        <family val="2"/>
        <charset val="238"/>
      </rPr>
      <t xml:space="preserve">
20. Mutatószámok (néző-, bemutató- és előadásszámok) változása (2019-2020). (PANDÉMIA Tekintetében időarányosan)
21. A hatékony működés érdekében tett (2020. évi) és tervezett (2021. évi) intézkedések, egyedi megoldások.
22. Önkormányzati fenntartású szervezetek esetében továbbá a fenntartó szerepvállalása (megállapodások, gyakorlatok).
23. Marketing-, PR koncepció (alternatív megoldások alkalmazása, költséghatékonyság szempontjainak érvényesülése – 2020).
</t>
    </r>
  </si>
  <si>
    <r>
      <rPr>
        <b/>
        <sz val="8"/>
        <color indexed="8"/>
        <rFont val="Calibri"/>
        <family val="2"/>
        <charset val="238"/>
      </rPr>
      <t>V. Gazdálkodási szempontok (0-20 pont)</t>
    </r>
    <r>
      <rPr>
        <sz val="8"/>
        <color indexed="8"/>
        <rFont val="Calibri"/>
        <family val="2"/>
        <charset val="238"/>
      </rPr>
      <t xml:space="preserve">
24. Benyújtott költségvetés realitása, precizitása, stabilitása, kidolgozottsága.
25. A gazdaságos működés érdekében, továbbá a saját forrás, bevételnövelés érdekében tett és tervezett intézkedések ( szponzoráció stb.)
26. Az éves költségvetés és a művészeti, szakmai koncepció kapcsolata, összhangja, az igényelt támogatási összeg és az éves összköltségvetés aránya.
27. Pályázói aktivitás és eddigi eredményesség (hazai, EU-s, külföldi források).
28. Állami forrásból kapott támogatás (EMMI-pályázat, minisztertől, elkülönített állami pénzalapoktól, egyéb központi, fejezeti kezelésű előirányzatból kapott /egyedi/ támogatás) aránya a pályázó összköltségvetésében.
29. Önkormányzati fenntartású szervezetek esetében a 2020. évi tényleges, illetve a 2021. évi tervezett fenntartói támogatás (és egyéb fenntartói anyagi szerepvállalás) aránya az állami forrásból kapott (elkülönített állami pénzalapok, egyedi döntések) támogatáshoz képest a pályázó összköltségvetésében. együttműködések és cserekapcsolatok költségvetési hasznosulása (hazai és külföldi értékesítés vagy kooperáció megjelenése az összköltségvetésben).
</t>
    </r>
  </si>
  <si>
    <t>hiányos pályázat</t>
  </si>
  <si>
    <t>Dósa Zsuzsanna személyében érintettség áll fenn</t>
  </si>
  <si>
    <t>Székhely</t>
  </si>
  <si>
    <t>Dupla finanszírozás miatt értékelhetetlen!</t>
  </si>
  <si>
    <t>ÉRVÉNYTELEN - 
Nem teljesítette a hiánypótlásban foglaltakat</t>
  </si>
  <si>
    <r>
      <t xml:space="preserve">Pontozni az egyes szempontcsoportoknál megadott pontok szerint kell.  </t>
    </r>
    <r>
      <rPr>
        <b/>
        <sz val="11"/>
        <color indexed="10"/>
        <rFont val="Cambria"/>
        <family val="1"/>
        <charset val="238"/>
      </rPr>
      <t>ELÉRHETŐ PONTSZÁM 100 Pont.</t>
    </r>
    <r>
      <rPr>
        <b/>
        <sz val="11"/>
        <rFont val="Cambria"/>
        <family val="1"/>
        <charset val="238"/>
      </rPr>
      <t xml:space="preserve"> </t>
    </r>
  </si>
  <si>
    <r>
      <t xml:space="preserve">Pontozni az egyes szempontcsoportoknál megadott pontok szerint kell. </t>
    </r>
    <r>
      <rPr>
        <b/>
        <sz val="11"/>
        <color indexed="10"/>
        <rFont val="Cambria"/>
        <family val="1"/>
        <charset val="238"/>
      </rPr>
      <t>ELÉRHETŐ PONTSZÁM 100 Pont.</t>
    </r>
    <r>
      <rPr>
        <b/>
        <sz val="11"/>
        <rFont val="Cambria"/>
        <family val="1"/>
        <charset val="238"/>
      </rPr>
      <t xml:space="preserve"> </t>
    </r>
  </si>
  <si>
    <r>
      <t xml:space="preserve">Pontozni az egyes szempontcsoportoknál megadott pontok szerint kell. </t>
    </r>
    <r>
      <rPr>
        <b/>
        <sz val="11"/>
        <color indexed="10"/>
        <rFont val="Cambria"/>
        <family val="1"/>
        <charset val="238"/>
      </rPr>
      <t>ELÉRHETŐ PONTSZÁM 80 Pont.</t>
    </r>
    <r>
      <rPr>
        <b/>
        <sz val="11"/>
        <rFont val="Cambria"/>
        <family val="1"/>
        <charset val="238"/>
      </rPr>
      <t xml:space="preserve"> </t>
    </r>
  </si>
  <si>
    <t>korrekt pályázat</t>
  </si>
  <si>
    <t>Döntési előterjesztés
a Minősítéssel nem rendelkező NEM Budapest fővárosi színház- és táncművészeti előadó-művészeti szervezetek 2008. évi XCIX. Törvény szerinti, 2021. évi szakmai program megvalósításának és működésének támogatása
Színház I. kategória</t>
  </si>
  <si>
    <t>Döntési előterjesztés
a Minősítéssel nem rendelkező NEM Budapest fővárosi színház- és táncművészeti előadó-művészeti szervezetek 2008. évi XCIX. Törvény szerinti, 2021. évi szakmai program megvalósításának és működésének támogatása
Színház II. kategória</t>
  </si>
  <si>
    <t>Döntési előterjesztés
a Minősítéssel nem rendelkező NEM Budapest fővárosi színház- és táncművészeti előadó-művészeti szervezetek 2008. évi XCIX. Törvény szerinti, 2021. évi szakmai program megvalósításának és működésének támogatása
Táncművészeti kategória</t>
  </si>
  <si>
    <t>Döntési előterjesztés
a Minősítéssel nem rendelkező NEM Budapest fővárosi színház- és táncművészeti előadó-művészeti szervezetek 2008. évi XCIX. Törvény szerinti, 2021. évi szakmai program megvalósításának és működésének támogatása
Forgalmazói kategória</t>
  </si>
  <si>
    <t>Döntési előterjesztés
a Minősítéssel nem rendelkező NEM Budapest fővárosi színház- és táncművészeti előadó-művészeti szervezetek 2008. évi XCIX. Törvény szerinti, 2021. évi szakmai program megvalósításának és működésének támogatása
Szabadtéri színházak kategória</t>
  </si>
  <si>
    <r>
      <rPr>
        <b/>
        <sz val="10"/>
        <color indexed="8"/>
        <rFont val="Calibri"/>
        <family val="2"/>
        <charset val="238"/>
      </rPr>
      <t xml:space="preserve">I. Általános szempontok (0-10 pont):                                  </t>
    </r>
    <r>
      <rPr>
        <sz val="10"/>
        <color indexed="8"/>
        <rFont val="Calibri"/>
        <family val="2"/>
        <charset val="238"/>
      </rPr>
      <t xml:space="preserve">1. A működés folyamatossága.
2. A tevékenység tudatos alakítása 
3. A pályázat megvalósíthatósága, figyelemmel a pályázó szakmai múltjára és gazdasági körülményeire
4. A pályázat kidolgozottsága és áttekinthetősége 
</t>
    </r>
  </si>
  <si>
    <r>
      <t>II</t>
    </r>
    <r>
      <rPr>
        <b/>
        <sz val="10"/>
        <color indexed="8"/>
        <rFont val="Calibri"/>
        <family val="2"/>
        <charset val="238"/>
      </rPr>
      <t xml:space="preserve">. Művészeti-szakmai szempontok (0-50 pont):                                                                                                                                                    Tervezés 
</t>
    </r>
    <r>
      <rPr>
        <sz val="10"/>
        <color indexed="8"/>
        <rFont val="Calibri"/>
        <family val="2"/>
        <charset val="238"/>
      </rPr>
      <t xml:space="preserve">5. A művészeti koncepció tudatossága, következetessége
6. Tervszerűség a pályázó alkotói vagy forgalmazói programjában 
7. Tudatosság a témaválasztásban, továbbá a befogadó célcsoport kiválasztásában (például a gyermek- és ifjúsági korosztálynak, időskorúaknak, kultúrától elzárt közösségeknek szóló előadások bemutatását illetően)
8. A bemutatott produkciók életpályája (továbbjátszása, utógondozása)
</t>
    </r>
    <r>
      <rPr>
        <b/>
        <sz val="10"/>
        <color indexed="8"/>
        <rFont val="Calibri"/>
        <family val="2"/>
        <charset val="238"/>
      </rPr>
      <t xml:space="preserve">Innováció </t>
    </r>
    <r>
      <rPr>
        <sz val="10"/>
        <color indexed="8"/>
        <rFont val="Calibri"/>
        <family val="2"/>
        <charset val="238"/>
      </rPr>
      <t xml:space="preserve">
9. A tartalom kifejtésére használt kortárs formanyelv fejlesztése, illetve a forgalmazásban az innovatív művészeti formációk bemutatása
10. Interdiszciplináris, összművészeti elemek
</t>
    </r>
    <r>
      <rPr>
        <b/>
        <sz val="10"/>
        <color indexed="8"/>
        <rFont val="Calibri"/>
        <family val="2"/>
        <charset val="238"/>
      </rPr>
      <t xml:space="preserve">Visszacsatolás </t>
    </r>
    <r>
      <rPr>
        <sz val="10"/>
        <color indexed="8"/>
        <rFont val="Calibri"/>
        <family val="2"/>
        <charset val="238"/>
      </rPr>
      <t xml:space="preserve">
11. Közönségkapcsolatok (kérdőíves felmérés eredménye, pedagógusi visszajelzések, közösségi média, blog, honlap látogatottságának mértéke, pártolói kör)
12. Közönségépítés (közönségtalálkozók, pártolói programok, közvetlen kapcsolatok kialakítása oktatási intézményekkel) 
13. Hazai és külföldi médiamegjelenés, kritika
</t>
    </r>
    <r>
      <rPr>
        <b/>
        <sz val="10"/>
        <color indexed="8"/>
        <rFont val="Calibri"/>
        <family val="2"/>
        <charset val="238"/>
      </rPr>
      <t>Szakmai aktivitás, együttműködések</t>
    </r>
    <r>
      <rPr>
        <sz val="10"/>
        <color indexed="8"/>
        <rFont val="Calibri"/>
        <family val="2"/>
        <charset val="238"/>
      </rPr>
      <t xml:space="preserve"> 
14. Hazai és külföldi vendégjátékok, külföldi vendégművészek, társulatok fogadása, részvétel nemzetközi projektekben
15. Részvétel hazai vagy külföldi szakmai képzések, csereprogramokban, konferenciákon, workshopokon, ernyőszervezetek, szakmai szervezetek munkájában, fesztiválszervezésben. 
16. Együttműködés hazai, határontúli magyar és külföldi művészeti szervezetekkel, alkotókkal
17. A pályázó saját tevékenységének dokumentálása (archiválás, nyomtatott vagy digitális archívum, nyilvánosan elérhető szöveges és vizuális tartalmak)
</t>
    </r>
    <r>
      <rPr>
        <b/>
        <sz val="10"/>
        <color indexed="8"/>
        <rFont val="Calibri"/>
        <family val="2"/>
        <charset val="238"/>
      </rPr>
      <t xml:space="preserve">
</t>
    </r>
  </si>
  <si>
    <r>
      <rPr>
        <b/>
        <sz val="10"/>
        <color indexed="8"/>
        <rFont val="Calibri"/>
        <family val="2"/>
        <charset val="238"/>
      </rPr>
      <t>III. Társadalmi szerepvállalás, közhasznúsági szempontok (0-15 pont):</t>
    </r>
    <r>
      <rPr>
        <sz val="10"/>
        <color indexed="8"/>
        <rFont val="Calibri"/>
        <family val="2"/>
        <charset val="238"/>
      </rPr>
      <t xml:space="preserve">
18. Aktivitás kulturálisan és/vagy társadalmilag hátrányos helyzetű csoportokkal való kapcsolattartásban
19. Szakmai oktatási, felzárkóztató vagy munkahelyteremtő projekt szervezése, közreműködés ilyen jellegű tevékenységben
20. Tehetséggondozási tevékenység
21. Önkéntes tevékenység, önkéntesek foglalkoztatása
22. Közösségi hatás (a pályázó tevékenységének hatása a helyi közösségekre, a társadalmi aktivitásra, az önszerveződésre)
23. Székhely településen kívüli regionális vagy országos, határon túli tevékenység gyakorlata, hatókör 
24. Átláthatóság (működési tevékenységi adatok nyilvánossága, hozzáférhetőségének biztosítása)
</t>
    </r>
  </si>
  <si>
    <r>
      <rPr>
        <b/>
        <sz val="10"/>
        <color indexed="8"/>
        <rFont val="Calibri"/>
        <family val="2"/>
        <charset val="238"/>
      </rPr>
      <t>IV. Hatékonysági szempontok (0-12 pont)</t>
    </r>
    <r>
      <rPr>
        <sz val="10"/>
        <color indexed="8"/>
        <rFont val="Calibri"/>
        <family val="2"/>
        <charset val="238"/>
      </rPr>
      <t xml:space="preserve">
25. Mutatószámok (néző-, bemutató- és előadásszámok) alakulása, tendencia (PANDÉMIA TEKINTETÉBEN IDŐARÁNYOSAN)
26. Éves előadásszám, látogatottság a befogadható nézőszámhoz képest (tárgyévet megelőző év terv- és tényadata, tárgyévi terv összevetése)
27. Marketingcélú ráfordítások aránya a költségvetésben (tárgyévet megelőző év tényadata, tárgyévi terv viszonya)
28. Marketing-, PR koncepció (hagyományos és alternatív megoldások alkalmazása, költséghatékonyság szempontjainak érvényesülése)
</t>
    </r>
  </si>
  <si>
    <r>
      <rPr>
        <b/>
        <sz val="10"/>
        <color indexed="8"/>
        <rFont val="Calibri"/>
        <family val="2"/>
        <charset val="238"/>
      </rPr>
      <t>V. Gazdálkodási szempontok (0-13 pont)</t>
    </r>
    <r>
      <rPr>
        <sz val="10"/>
        <color indexed="8"/>
        <rFont val="Calibri"/>
        <family val="2"/>
        <charset val="238"/>
      </rPr>
      <t xml:space="preserve">
29. A pályázó által benyújtott költségvetés következetessége
30. Pályázói aktivitás és eredményesség (hazai, EU-s, külföldi források) 
31.  Igazolt jegybevétel alapján igénybevett TAO-támogatás aránya a befogadható támogatáshoz képest
32. Állami forrásból kapott támogatás (EMMI-pályázat, minisztertől, elkülönített állami pénzalapoktól, egyéb központi, fejezeti kezelésű előirányzatból kapott /egyedi/ támogatás) aránya a pályázó összköltségvetésében SZJA 1%-os felajánlások aránya a költségvetés egészében (tárgyévet megelőző év tényadata alapján)
33. A pályázó saját bevételének (jegybevétel, értékesítési bevétel) alakulása a költségvetés egészében (tárgyévet megelőző év tényadata alapján). </t>
    </r>
  </si>
  <si>
    <r>
      <rPr>
        <b/>
        <sz val="10"/>
        <color indexed="8"/>
        <rFont val="Calibri"/>
        <family val="2"/>
        <charset val="238"/>
      </rPr>
      <t xml:space="preserve">I. Általános szempontok (0-20 pont):                                  </t>
    </r>
    <r>
      <rPr>
        <sz val="10"/>
        <color indexed="8"/>
        <rFont val="Calibri"/>
        <family val="2"/>
        <charset val="238"/>
      </rPr>
      <t xml:space="preserve">
1. Feladatellátás folyamatossága.
2. Az előadó-művészeti koncepció (szakmai és működési terv) hitelessége, realitása, megalapozottsága, összhangja.
3. Következetesség, szisztematikus építkezés – következetlenség megjelenése a működésben, elképzelésekben, produktumokban (2020).
4. A pályázati anyag kidolgozottsága, precizitása (teljesség, áttekinthetőség, konkrétumok, általánosságok, hiánypótlás).
</t>
    </r>
  </si>
  <si>
    <r>
      <t>II</t>
    </r>
    <r>
      <rPr>
        <b/>
        <sz val="10"/>
        <color indexed="8"/>
        <rFont val="Calibri"/>
        <family val="2"/>
        <charset val="238"/>
      </rPr>
      <t>. Művészeti-szakmai szempontok (0-20 pont):                                                                                                                                                    Művészi tartalom</t>
    </r>
    <r>
      <rPr>
        <sz val="10"/>
        <color indexed="8"/>
        <rFont val="Calibri"/>
        <family val="2"/>
        <charset val="238"/>
      </rPr>
      <t xml:space="preserve">
5. Repertoár sokszínűsége, értékőrzés és megújulás érvényesülése, sajátos karakter, adottságok, helyszínhez, közönséghez köthető specifikumok és lehetőségek kiaknázása, tudatosság.
6. Szakmai felkészültség, színvonal
7. Összművészeti/társművészeti elemek megjelenése, jellege.
8. Kooperáció más művészeti szervezettel (gyakoriság, tervszerűség, produktivitás, progresszivitás, kölcsönösség), nemzetközi szakmai jelenlét (fesztiválrészvétel, vendégjáték-szervezés, meghívás teljesítése) és hatékonysága;
Kortárs és klasszikus magyar művek megjelenése.
9. Határon túli magyar művészekkel, szervezetekkel kialakított kapcsolatrendszer.
</t>
    </r>
    <r>
      <rPr>
        <b/>
        <sz val="10"/>
        <color indexed="8"/>
        <rFont val="Calibri"/>
        <family val="2"/>
        <charset val="238"/>
      </rPr>
      <t xml:space="preserve">Visszacsatolás, eredményesség </t>
    </r>
    <r>
      <rPr>
        <sz val="10"/>
        <color indexed="8"/>
        <rFont val="Calibri"/>
        <family val="2"/>
        <charset val="238"/>
      </rPr>
      <t xml:space="preserve">
10. Közönség aktivitása, bevonása, mérése, eredményeinek hatása és megjelentetése a szakmai-művészeti munkában, felületek lehetőségeinek kiaknázása (kérdőívezés, találkozó, webaktivitás, pártolói rendszer), új közönségrétegek bevonása.
11. Transzparens működés jellemzői (naprakész információszolgáltatás, kommunikációs felületek használata, üvegzseb).
12. Hazai és külföldi média megjelenés mértéke, rendszeressége, tematikája, illetve hazai és külföldi kritikában, szakmai sajtóban való megjelenés.
</t>
    </r>
    <r>
      <rPr>
        <b/>
        <sz val="10"/>
        <color indexed="8"/>
        <rFont val="Calibri"/>
        <family val="2"/>
        <charset val="238"/>
      </rPr>
      <t xml:space="preserve">Szakmai aktivitás </t>
    </r>
    <r>
      <rPr>
        <sz val="10"/>
        <color indexed="8"/>
        <rFont val="Calibri"/>
        <family val="2"/>
        <charset val="238"/>
      </rPr>
      <t xml:space="preserve">
13. Hazai vagy külföldi képzések, csereprogramok, konferenciák, workshopok, stb. látogatása, illetve azok szervezésében, továbbá hazai vagy külföldi fesztivál, szakmai rendezvény szervezésében való közreműködés.
14. Tehetséggondozás gyakorlata, koncepciója.
15. Szakirányú végzettséggel rendelkező személy alkalmazottként vagy munkavégzésre irányuló egyéb jogviszonyban való alkalmazása.
</t>
    </r>
  </si>
  <si>
    <r>
      <rPr>
        <b/>
        <sz val="10"/>
        <color indexed="8"/>
        <rFont val="Calibri"/>
        <family val="2"/>
        <charset val="238"/>
      </rPr>
      <t>III. Társadalmi szerepvállalás, közhasznúsági szempontok (0-15 pont):</t>
    </r>
    <r>
      <rPr>
        <sz val="10"/>
        <color indexed="8"/>
        <rFont val="Calibri"/>
        <family val="2"/>
        <charset val="238"/>
      </rPr>
      <t xml:space="preserve">
16. Székhely településen kívüli regionális vagy országos tevékenység gyakorlata, hatókör.
17. Közösség- és társadalomépítő tevékenység gyakorlata (regionális kulturális alapellátásban betöltött szerep, helyi identitás) koncepciója.
18. Kulturálisan és/vagy társadalmilag hátrányos helyzetű csoportokkal való foglalkozás, kapcsolattartás gyakorlata, koncepciója.
19. Országos/regionális turisztikai jelentőség.
</t>
    </r>
  </si>
  <si>
    <r>
      <rPr>
        <b/>
        <sz val="10"/>
        <color indexed="8"/>
        <rFont val="Cambria"/>
        <family val="1"/>
        <charset val="238"/>
      </rPr>
      <t xml:space="preserve">I. Általános szempontok (0-10 pont):                                  </t>
    </r>
    <r>
      <rPr>
        <sz val="10"/>
        <color indexed="8"/>
        <rFont val="Cambria"/>
        <family val="1"/>
        <charset val="238"/>
      </rPr>
      <t xml:space="preserve">1. A működés folyamatossága.
2. A tevékenység tudatos alakítása 
3. A pályázat megvalósíthatósága, figyelemmel a pályázó szakmai múltjára és gazdasági körülményeire
4. A pályázat kidolgozottsága és áttekinthetősége 
</t>
    </r>
  </si>
  <si>
    <r>
      <rPr>
        <b/>
        <sz val="10"/>
        <color indexed="8"/>
        <rFont val="Cambria"/>
        <family val="1"/>
        <charset val="238"/>
      </rPr>
      <t>III. Társadalmi szerepvállalás, közhasznúsági szempontok (0-15 pont):</t>
    </r>
    <r>
      <rPr>
        <sz val="10"/>
        <color indexed="8"/>
        <rFont val="Cambria"/>
        <family val="1"/>
        <charset val="238"/>
      </rPr>
      <t xml:space="preserve">
18. Aktivitás kulturálisan és/vagy társadalmilag hátrányos helyzetű csoportokkal való kapcsolattartásban
19. Szakmai oktatási, felzárkóztató vagy munkahelyteremtő projekt szervezése, közreműködés ilyen jellegű tevékenységben
20. Tehetséggondozási tevékenység
21. Önkéntes tevékenység, önkéntesek foglalkoztatása
22. Közösségi hatás (a pályázó tevékenységének hatása a helyi közösségekre, a társadalmi aktivitásra, az önszerveződésre)
23. Székhely településen kívüli regionális vagy országos, határon túli tevékenység gyakorlata, hatókör 
24. Átláthatóság (működési tevékenységi adatok nyilvánossága, hozzáférhetőségének biztosítása)
</t>
    </r>
  </si>
  <si>
    <r>
      <rPr>
        <b/>
        <sz val="10"/>
        <color indexed="8"/>
        <rFont val="Cambria"/>
        <family val="1"/>
        <charset val="238"/>
      </rPr>
      <t>IV. Hatékonysági szempontok (0-12 pont)</t>
    </r>
    <r>
      <rPr>
        <sz val="10"/>
        <color indexed="8"/>
        <rFont val="Cambria"/>
        <family val="1"/>
        <charset val="238"/>
      </rPr>
      <t xml:space="preserve">
25. Mutatószámok (néző-, bemutató- és előadásszámok) alakulása, tendencia (PANDÉMIA TEKINTETÉBEN IDŐARÁNYOSAN)
26. Éves előadásszám, látogatottság a befogadható nézőszámhoz képest (tárgyévet megelőző év terv- és tényadata, tárgyévi terv összevetése)
27. Marketingcélú ráfordítások aránya a költségvetésben (tárgyévet megelőző év tényadata, tárgyévi terv viszonya)
28. Marketing-, PR koncepció (hagyományos és alternatív megoldások alkalmazása, költséghatékonyság szempontjainak érvényesülése)
</t>
    </r>
  </si>
  <si>
    <r>
      <rPr>
        <b/>
        <sz val="10"/>
        <color indexed="8"/>
        <rFont val="Cambria"/>
        <family val="1"/>
        <charset val="238"/>
      </rPr>
      <t>V. Gazdálkodási szempontok (0-13 pont)</t>
    </r>
    <r>
      <rPr>
        <sz val="10"/>
        <color indexed="8"/>
        <rFont val="Cambria"/>
        <family val="1"/>
        <charset val="238"/>
      </rPr>
      <t xml:space="preserve">
29. A pályázó által benyújtott költségvetés következetessége
30. Pályázói aktivitás és eredményesség (hazai, EU-s, külföldi források) 
31.  Igazolt jegybevétel alapján igénybevett TAO-támogatás aránya a befogadható támogatáshoz képest
32. Állami forrásból kapott támogatás (EMMI-pályázat, minisztertől, elkülönített állami pénzalapoktól, egyéb központi, fejezeti kezelésű előirányzatból kapott /egyedi/ támogatás) aránya a pályázó összköltségvetésében SZJA 1%-os felajánlások aránya a költségvetés egészében (tárgyévet megelőző év tényadata alapján)
33. A pályázó saját bevételének (jegybevétel, értékesítési bevétel) alakulása a költségvetés egészében (tárgyévet megelőző év tényadata alapján). </t>
    </r>
  </si>
  <si>
    <r>
      <rPr>
        <b/>
        <sz val="10"/>
        <color indexed="8"/>
        <rFont val="Calibri"/>
        <family val="2"/>
        <charset val="238"/>
      </rPr>
      <t>III. Társadalmi szerepvállalás, közhasznúsági szempontok (0-10 pont):</t>
    </r>
    <r>
      <rPr>
        <sz val="10"/>
        <color indexed="8"/>
        <rFont val="Calibri"/>
        <family val="2"/>
        <charset val="238"/>
      </rPr>
      <t xml:space="preserve">
12. Kapcsolattartás a nemzetiségi nyelvű közösséggel.
</t>
    </r>
  </si>
  <si>
    <r>
      <rPr>
        <b/>
        <sz val="10"/>
        <color indexed="8"/>
        <rFont val="Calibri"/>
        <family val="2"/>
        <charset val="238"/>
      </rPr>
      <t>V. Gazdálkodási szempontok (0-10 pont)</t>
    </r>
    <r>
      <rPr>
        <sz val="10"/>
        <color indexed="8"/>
        <rFont val="Calibri"/>
        <family val="2"/>
        <charset val="238"/>
      </rPr>
      <t xml:space="preserve">
13. Benyújtott költségvetés realitása, precizitása, stabilitása, kidolgozottsága;
Pályázói aktivitás és eddigi eredményesség (hazai, EU-s, külföldi források), önkormányzati fenntartású szervezetek esetében a fenntartói támogatás (és egyéb fenntartói anyagi szerepvállalás) megjelenése az összköltségvetésében.
14. Együttműködések és cserekapcsolatok költségvetési hasznosulása (hazai és külföldi értékesítés vagy kooperáció megjelenése az összköltségvetésben).
</t>
    </r>
  </si>
  <si>
    <t xml:space="preserve"> Színház I  - állandó játszóhellyel nem rendelkező előadó-művészeti szervezetek            </t>
  </si>
  <si>
    <r>
      <t>II</t>
    </r>
    <r>
      <rPr>
        <b/>
        <sz val="10"/>
        <color indexed="8"/>
        <rFont val="Cambria"/>
        <family val="1"/>
        <charset val="238"/>
      </rPr>
      <t xml:space="preserve">. Művészeti-szakmai szempontok (0-50 pont):                                                                                                                                                    Tervezés 
</t>
    </r>
    <r>
      <rPr>
        <sz val="10"/>
        <color indexed="8"/>
        <rFont val="Cambria"/>
        <family val="1"/>
        <charset val="238"/>
      </rPr>
      <t xml:space="preserve">5. A művészeti koncepció tudatossága, következetessége
6. Tervszerűség a pályázó alkotói vagy forgalmazói programjában 
7. Tudatosság a témaválasztásban, továbbá a befogadó célcsoport kiválasztásában (például a gyermek- és ifjúsági korosztálynak, időskorúaknak, kultúrától elzárt közösségeknek szóló előadások bemutatását illetően)
8. A bemutatott produkciók életpályája (továbbjátszása, utógondozása)
</t>
    </r>
    <r>
      <rPr>
        <b/>
        <sz val="10"/>
        <color indexed="8"/>
        <rFont val="Cambria"/>
        <family val="1"/>
        <charset val="238"/>
      </rPr>
      <t xml:space="preserve">Innováció </t>
    </r>
    <r>
      <rPr>
        <sz val="10"/>
        <color indexed="8"/>
        <rFont val="Cambria"/>
        <family val="1"/>
        <charset val="238"/>
      </rPr>
      <t xml:space="preserve">
9. A tartalom kifejtésére használt kortárs formanyelv fejlesztése, illetve a forgalmazásban az innovatív művészeti formációk bemutatása
10. Interdiszciplináris, összművészeti elemek
</t>
    </r>
    <r>
      <rPr>
        <b/>
        <sz val="10"/>
        <color indexed="8"/>
        <rFont val="Cambria"/>
        <family val="1"/>
        <charset val="238"/>
      </rPr>
      <t xml:space="preserve">Visszacsatolás </t>
    </r>
    <r>
      <rPr>
        <sz val="10"/>
        <color indexed="8"/>
        <rFont val="Cambria"/>
        <family val="1"/>
        <charset val="238"/>
      </rPr>
      <t xml:space="preserve">
11. Közönségkapcsolatok (kérdőíves felmérés eredménye, pedagógusi visszajelzések, közösségi média, blog, honlap látogatottságának mértéke, pártolói kör)
12. Közönségépítés (közönségtalálkozók, pártolói programok, közvetlen kapcsolatok kialakítása oktatási intézményekkel) 
13. Hazai és külföldi médiamegjelenés, kritika
</t>
    </r>
    <r>
      <rPr>
        <b/>
        <sz val="10"/>
        <color indexed="8"/>
        <rFont val="Cambria"/>
        <family val="1"/>
        <charset val="238"/>
      </rPr>
      <t>Szakmai aktivitás, együttműködések</t>
    </r>
    <r>
      <rPr>
        <sz val="10"/>
        <color indexed="8"/>
        <rFont val="Cambria"/>
        <family val="1"/>
        <charset val="238"/>
      </rPr>
      <t xml:space="preserve"> 
14. Hazai és külföldi vendégjátékok, külföldi vendégművészek, társulatok fogadása, részvétel nemzetközi projektekben
15. Részvétel hazai vagy külföldi szakmai képzések, csereprogramokban, konferenciákon, workshopokon, ernyőszervezetek, szakmai szervezetek munkájában, fesztiválszervezésben. 
16. Együttműködés hazai, határontúli magyar és külföldi művészeti szervezetekkel, alkotókkal
17. A pályázó saját tevékenységének dokumentálása (archiválás, nyomtatott vagy digitális archívum, nyilvánosan elérhető szöveges és vizuális tartalmak)</t>
    </r>
  </si>
  <si>
    <t>Színház I. - állandó játszóhellyel rendelkező előadó-művészeti szervezetek</t>
  </si>
  <si>
    <t>Színház I. - színházi nevelési előadó-művészeti szervezetek</t>
  </si>
  <si>
    <r>
      <rPr>
        <b/>
        <sz val="10"/>
        <color indexed="8"/>
        <rFont val="Calibri"/>
        <family val="2"/>
        <charset val="238"/>
      </rPr>
      <t>IV. Hatékonysági szempontok (0-25 pont)</t>
    </r>
    <r>
      <rPr>
        <sz val="10"/>
        <color indexed="8"/>
        <rFont val="Calibri"/>
        <family val="2"/>
        <charset val="238"/>
      </rPr>
      <t xml:space="preserve">
20. Mutatószámok (néző-, bemutató- és előadásszámok) változása (2019-2020). (PANDÉMIA Tekintetében időarányosan)
21. A hatékony működés érdekében tett (2020. évi) és tervezett (2021. évi) intézkedések, egyedi megoldások.
22. Önkormányzati fenntartású szervezetek esetében továbbá a fenntartó szerepvállalása (megállapodások, gyakorlatok).
23. Marketing-, PR koncepció (alternatív megoldások alkalmazása, költséghatékonyság szempontjainak érvényesülése – 2020).</t>
    </r>
  </si>
  <si>
    <r>
      <rPr>
        <b/>
        <sz val="10"/>
        <color indexed="8"/>
        <rFont val="Calibri"/>
        <family val="2"/>
        <charset val="238"/>
      </rPr>
      <t>V. Gazdálkodási szempontok (0-20 pont)</t>
    </r>
    <r>
      <rPr>
        <sz val="10"/>
        <color indexed="8"/>
        <rFont val="Calibri"/>
        <family val="2"/>
        <charset val="238"/>
      </rPr>
      <t xml:space="preserve">
24. Benyújtott költségvetés realitása, precizitása, stabilitása, kidolgozottsága.
25. A gazdaságos működés érdekében, továbbá a saját forrás, bevételnövelés érdekében tett és tervezett intézkedések ( szponzoráció stb.)
26. Az éves költségvetés és a művészeti, szakmai koncepció kapcsolata, összhangja, az igényelt támogatási összeg és az éves összköltségvetés aránya.
27. Pályázói aktivitás és eddigi eredményesség (hazai, EU-s, külföldi források).
28. Állami forrásból kapott támogatás (EMMI-pályázat, minisztertől, elkülönített állami pénzalapoktól, egyéb központi, fejezeti kezelésű előirányzatból kapott /egyedi/ támogatás) aránya a pályázó összköltségvetésében.
29. Önkormányzati fenntartású szervezetek esetében a 2020. évi tényleges, illetve a 2021. évi tervezett fenntartói támogatás (és egyéb fenntartói anyagi szerepvállalás) aránya az állami forrásból kapott (elkülönített állami pénzalapok, egyedi döntések) támogatáshoz képest a pályázó összköltségvetésében. együttműködések és cserekapcsolatok költségvetési hasznosulása (hazai és külföldi értékesítés vagy kooperáció megjelenése az összköltségvetésben).</t>
    </r>
  </si>
  <si>
    <t>Színház II</t>
  </si>
  <si>
    <r>
      <rPr>
        <b/>
        <sz val="10"/>
        <color indexed="8"/>
        <rFont val="Calibri"/>
        <family val="2"/>
        <charset val="238"/>
      </rPr>
      <t>III. Társadalmi szerepvállalás, közhasznúsági szempontok (0-15 pont):</t>
    </r>
    <r>
      <rPr>
        <sz val="10"/>
        <color indexed="8"/>
        <rFont val="Calibri"/>
        <family val="2"/>
        <charset val="238"/>
      </rPr>
      <t xml:space="preserve">
18. Aktivitás kulturálisan és/vagy társadalmilag hátrányos helyzetű csoportokkal való kapcsolattartásban
19. Szakmai oktatási, felzárkóztató vagy munkahelyteremtő projekt szervezése, közreműködés ilyen jellegű tevékenységben
20. Tehetséggondozási tevékenység
21. Önkéntes tevékenység, önkéntesek foglalkoztatása
22. Közösségi hatás (a pályázó tevékenységének hatása a helyi közösségekre, a társadalmi aktivitásra, az önszerveződésre)
23. Székhely településen kívüli regionális vagy országos, határon túli tevékenység gyakorlata, hatókör 
24. Átláthatóság (működési tevékenységi adatok nyilvánossága, hozzáférhetőségének biztosítása)</t>
    </r>
  </si>
  <si>
    <r>
      <rPr>
        <b/>
        <sz val="10"/>
        <color indexed="8"/>
        <rFont val="Calibri"/>
        <family val="2"/>
        <charset val="238"/>
      </rPr>
      <t>IV. Hatékonysági szempontok (0-12 pont)</t>
    </r>
    <r>
      <rPr>
        <sz val="10"/>
        <color indexed="8"/>
        <rFont val="Calibri"/>
        <family val="2"/>
        <charset val="238"/>
      </rPr>
      <t xml:space="preserve">
25. Mutatószámok (néző-, bemutató- és előadásszámok) alakulása, tendencia (PANDÉMIA TEKINTETÉBEN IDŐARÁNYOSAN)
26. Éves előadásszám, látogatottság a befogadható nézőszámhoz képest (tárgyévet megelőző év terv- és tényadata, tárgyévi terv összevetése)
27. Marketingcélú ráfordítások aránya a költségvetésben (tárgyévet megelőző év tényadata, tárgyévi terv viszonya)
28. Marketing-, PR koncepció (hagyományos és alternatív megoldások alkalmazása, költséghatékonyság szempontjainak érvényesülése)</t>
    </r>
  </si>
  <si>
    <r>
      <t>II</t>
    </r>
    <r>
      <rPr>
        <b/>
        <sz val="10"/>
        <color indexed="8"/>
        <rFont val="Calibri"/>
        <family val="2"/>
        <charset val="238"/>
      </rPr>
      <t xml:space="preserve">. Művészeti-szakmai szempontok (0-50 pont):                                                                                                                                                    Tervezés 
</t>
    </r>
    <r>
      <rPr>
        <sz val="10"/>
        <color indexed="8"/>
        <rFont val="Calibri"/>
        <family val="2"/>
        <charset val="238"/>
      </rPr>
      <t xml:space="preserve">5. A művészeti koncepció tudatossága, következetessége
6. Tervszerűség a pályázó alkotói vagy forgalmazói programjában 
7. Tudatosság a témaválasztásban, továbbá a befogadó célcsoport kiválasztásában (például a gyermek- és ifjúsági korosztálynak, időskorúaknak, kultúrától elzárt közösségeknek szóló előadások bemutatását illetően)
8. A bemutatott produkciók életpályája (továbbjátszása, utógondozása)
</t>
    </r>
    <r>
      <rPr>
        <b/>
        <sz val="10"/>
        <color indexed="8"/>
        <rFont val="Calibri"/>
        <family val="2"/>
        <charset val="238"/>
      </rPr>
      <t xml:space="preserve">Innováció </t>
    </r>
    <r>
      <rPr>
        <sz val="10"/>
        <color indexed="8"/>
        <rFont val="Calibri"/>
        <family val="2"/>
        <charset val="238"/>
      </rPr>
      <t xml:space="preserve">
9. A tartalom kifejtésére használt kortárs formanyelv fejlesztése, illetve a forgalmazásban az innovatív művészeti formációk bemutatása
10. Interdiszciplináris, összművészeti elemek
</t>
    </r>
    <r>
      <rPr>
        <b/>
        <sz val="10"/>
        <color indexed="8"/>
        <rFont val="Calibri"/>
        <family val="2"/>
        <charset val="238"/>
      </rPr>
      <t xml:space="preserve">Visszacsatolás </t>
    </r>
    <r>
      <rPr>
        <sz val="10"/>
        <color indexed="8"/>
        <rFont val="Calibri"/>
        <family val="2"/>
        <charset val="238"/>
      </rPr>
      <t xml:space="preserve">
11. Közönségkapcsolatok (kérdőíves felmérés eredménye, pedagógusi visszajelzések, közösségi média, blog, honlap látogatottságának mértéke, pártolói kör)
12. Közönségépítés (közönségtalálkozók, pártolói programok, közvetlen kapcsolatok kialakítása oktatási intézményekkel) 
13. Hazai és külföldi médiamegjelenés, kritika
</t>
    </r>
    <r>
      <rPr>
        <b/>
        <sz val="10"/>
        <color indexed="8"/>
        <rFont val="Calibri"/>
        <family val="2"/>
        <charset val="238"/>
      </rPr>
      <t>Szakmai aktivitás, együttműködések</t>
    </r>
    <r>
      <rPr>
        <sz val="10"/>
        <color indexed="8"/>
        <rFont val="Calibri"/>
        <family val="2"/>
        <charset val="238"/>
      </rPr>
      <t xml:space="preserve"> 
14. Hazai és külföldi vendégjátékok, külföldi vendégművészek, társulatok fogadása, részvétel nemzetközi projektekben
15. Részvétel hazai vagy külföldi szakmai képzések, csereprogramokban, konferenciákon, workshopokon, ernyőszervezetek, szakmai szervezetek munkájában, fesztiválszervezésben. 
16. Együttműködés hazai, határontúli magyar és külföldi művészeti szervezetekkel, alkotókkal
17. A pályázó saját tevékenységének dokumentálása (archiválás, nyomtatott vagy digitális archívum, nyilvánosan elérhető szöveges és vizuális tartalmak)</t>
    </r>
  </si>
  <si>
    <t>Táncművészet - állandó játszóhellyel nem rendelkező előadó-művészeti szervezetek</t>
  </si>
  <si>
    <t>Táncművészet- állandó játszóhellyel rendelkező előadó-művészeti szervezetek</t>
  </si>
  <si>
    <t>Forgalmazó - Ernyőszervezet</t>
  </si>
  <si>
    <t>Forgalmazó - Befogadó Színház</t>
  </si>
  <si>
    <r>
      <rPr>
        <b/>
        <sz val="10"/>
        <color indexed="8"/>
        <rFont val="Calibri"/>
        <family val="2"/>
        <charset val="238"/>
      </rPr>
      <t xml:space="preserve">I. Általános szempontok (0-10 pont):                                  </t>
    </r>
    <r>
      <rPr>
        <sz val="10"/>
        <color indexed="8"/>
        <rFont val="Calibri"/>
        <family val="2"/>
        <charset val="238"/>
      </rPr>
      <t xml:space="preserve">1. A működés folyamatossága.
2. A tevékenység tudatos alakítása 
3. A pályázat megvalósíthatósága, figyelemmel a pályázó szakmai múltjára és gazdasági körülményeire
4. A pályázat kidolgozottsága és áttekinthetősége </t>
    </r>
  </si>
  <si>
    <t>Forgalmazó - Produkciós szervezet</t>
  </si>
  <si>
    <t>Forgalmazó - Produkciós ház</t>
  </si>
  <si>
    <r>
      <t>II</t>
    </r>
    <r>
      <rPr>
        <b/>
        <sz val="8"/>
        <color indexed="8"/>
        <rFont val="Calibri"/>
        <family val="2"/>
        <charset val="238"/>
      </rPr>
      <t>. Művészeti-szakmai szempontok (0-20 pont):                                                                                                                                                    Művészi tartalom</t>
    </r>
    <r>
      <rPr>
        <sz val="8"/>
        <color indexed="8"/>
        <rFont val="Calibri"/>
        <family val="2"/>
        <charset val="238"/>
      </rPr>
      <t xml:space="preserve">
5. Innovatív művészeti formációk bemutatásának gyakorlata, repertoár sokszínűsége, értékőrzés és megújulás érvényesülése, sajátos karakter, adottságok, helyszínhez, közönséghez köthető specifikumok és lehetőségek kiaknázása, tudatosság.
6. Szakmai felkészültség, színvonal.
7. Összművészeti/társművészeti elemek megjelenése, jellege.
8. Kooperáció más művészeti szervezettel (gyakoriság, tervszerűség, produktivitás, progresszivitás, kölcsönösség), nemzetközi szakmai jelenlét (fesztiválrészvétel, vendégjáték szervezés, meghívás teljesítése) és hatékonysága.
9. Kortárs és klasszikus magyar művek megjelenése
10. Határon túli magyar művészekkel, szervezetekkel kialakított kapcsolatrendszer.
</t>
    </r>
    <r>
      <rPr>
        <b/>
        <sz val="8"/>
        <color indexed="8"/>
        <rFont val="Calibri"/>
        <family val="2"/>
        <charset val="238"/>
      </rPr>
      <t>Visszacsatolás, eredményesség</t>
    </r>
    <r>
      <rPr>
        <sz val="8"/>
        <color indexed="8"/>
        <rFont val="Calibri"/>
        <family val="2"/>
        <charset val="238"/>
      </rPr>
      <t xml:space="preserve">
Közönség aktivitása, bevonása, mérése, eredményeinek hatása és megjelentetése a szakmai-művészeti munkában, felületek lehetőségeinek kiaknázása (kérdőívezés, találkozó, webaktivitás, pártolói rendszer), új közönségrétegek bevonása.
11. Transzparens működés jellemzői (naprakész információszolgáltatás, kommunikációs felületek használata, üvegzseb).
12. Hazai és külföldi média megjelenés mértéke, rendszeressége, tematikája, illetve hazai és külföldi kritikában, szakmai sajtóban való megjelenés.
</t>
    </r>
    <r>
      <rPr>
        <b/>
        <sz val="8"/>
        <color indexed="8"/>
        <rFont val="Calibri"/>
        <family val="2"/>
        <charset val="238"/>
      </rPr>
      <t>Szakmai aktivitás</t>
    </r>
    <r>
      <rPr>
        <sz val="8"/>
        <color indexed="8"/>
        <rFont val="Calibri"/>
        <family val="2"/>
        <charset val="238"/>
      </rPr>
      <t xml:space="preserve">
13. Hazai vagy külföldi képzések, csereprogramok, konferenciák, workshopok stb. látogatása illetve azok szervezésében, továbbá hazai vagy külföldi fesztivál, szakmai rendezvény szervezésében való közreműködés;
14. Tehetséggondozás gyakorlata, koncepciója</t>
    </r>
    <r>
      <rPr>
        <b/>
        <sz val="8"/>
        <color indexed="8"/>
        <rFont val="Calibri"/>
        <family val="2"/>
        <charset val="238"/>
      </rPr>
      <t>.</t>
    </r>
  </si>
  <si>
    <r>
      <rPr>
        <b/>
        <sz val="8"/>
        <color indexed="8"/>
        <rFont val="Calibri"/>
        <family val="2"/>
        <charset val="238"/>
      </rPr>
      <t>III. Társadalmi szerepvállalás, közhasznúsági szempontok (0-20 pont):</t>
    </r>
    <r>
      <rPr>
        <sz val="8"/>
        <color indexed="8"/>
        <rFont val="Calibri"/>
        <family val="2"/>
        <charset val="238"/>
      </rPr>
      <t xml:space="preserve">
15. Székhely településen kívüli regionális vagy országos tevékenység gyakorlata, hatókör.
16. Közösség- és társadalomépítő tevékenység gyakorlata (helyi identitás, önkéntesek alkalmazása), koncepciója.
17. Kulturálisan és/vagy társadalmilag hátrányos helyzetű csoportokkal való foglalkozás, kapcsolattartás gyakorlata, koncepciója.
18. Országos/regionális turisztikai jelentőség.</t>
    </r>
  </si>
  <si>
    <r>
      <rPr>
        <b/>
        <sz val="8"/>
        <color indexed="8"/>
        <rFont val="Calibri"/>
        <family val="2"/>
        <charset val="238"/>
      </rPr>
      <t>IV. Hatékonysági szempontok (0-20 pont)</t>
    </r>
    <r>
      <rPr>
        <sz val="8"/>
        <color indexed="8"/>
        <rFont val="Calibri"/>
        <family val="2"/>
        <charset val="238"/>
      </rPr>
      <t xml:space="preserve">
19. A hatékony működés érdekében tett (2020. évi) és tervezett (2021. évi) intézkedések, egyedi megoldások.
20. Önkormányzati fenntartású szervezetek esetében a fenntartó szerepvállalása (megállapodások, gyakorlatok).
21. Marketing-, PR koncepció (alternatív megoldások alkalmazása, költséghatékonyság szempontjainak érvényesülése – 2020).
22. Mutatószámok (néző-, bemutató- és előadásszámok) változása (2019-2020). (PANDÉMIA TÜKRÉBEN ARÁNYOSAN)</t>
    </r>
  </si>
  <si>
    <r>
      <rPr>
        <b/>
        <sz val="8"/>
        <color indexed="8"/>
        <rFont val="Calibri"/>
        <family val="2"/>
        <charset val="238"/>
      </rPr>
      <t>V. Gazdálkodási szempontok (0-20 pont)</t>
    </r>
    <r>
      <rPr>
        <sz val="8"/>
        <color indexed="8"/>
        <rFont val="Calibri"/>
        <family val="2"/>
        <charset val="238"/>
      </rPr>
      <t xml:space="preserve">
23. Benyújtott költségvetés realitása, precizitása, stabilitása, kidolgozottsága.
24. A gazdaságos működés érdekében, továbbá a saját forrás, bevételnövelés érdekében tett és tervezett intézkedések (szponzoráció stb.).
25. Az éves költségvetés és a művészeti, szakmai koncepció kapcsolata, összhangja, az igényelt támogatási összeg és az éves összköltségvetés aránya.
26. Pályázói aktivitás és eddigi eredményesség (hazai, EU-s, külföldi források).
27. Állami forrásból kapott támogatás ((EMMI-pályázat, minisztertől, elkülönített állami pénzalapoktól, egyéb központi, fejezeti kezelésű előirányzat terhére kapott egyedi támogatás) aránya a pályázó összköltségvetésében.
28. Önkormányzati fenntartású szervezetek esetében a 2020. évi tényleges, illetve a 2021. évi tervezett fenntartói támogatás (és egyéb fenntartói anyagi szerepvállalás) aránya az állami forrásból kapott (elkülönített állami pénzalapok, egyedi döntések) támogatáshoz képest a pályázó összköltségvetésében, együttműködések és cserekapcsolatok költségvetési hasznosulása (hazai és külföldi értékesítés vagy kooperáció megjelenése az összköltségvetésben).</t>
    </r>
  </si>
  <si>
    <r>
      <rPr>
        <b/>
        <sz val="8"/>
        <color indexed="8"/>
        <rFont val="Calibri"/>
        <family val="2"/>
        <charset val="238"/>
      </rPr>
      <t xml:space="preserve">I. Általános szempontok (0-20 pont):                                  </t>
    </r>
    <r>
      <rPr>
        <sz val="8"/>
        <color indexed="8"/>
        <rFont val="Calibri"/>
        <family val="2"/>
        <charset val="238"/>
      </rPr>
      <t xml:space="preserve">
1. Feladatellátás folyamatossága
2. Az előadó-művészeti koncepció (szakmai és működési terv) hitelessége, realitása, megalapozottsága, összhangja.
3. Következetesség, szisztematikus építkezés – következetlenség megjelenése a működésben, elképzelésekben, produktumokban (2020).
4. A pályázati anyag kidolgozottsága, precizitása (teljesség, áttekinthetőség, konkrétumok, általánosságok, hiánypótlás).</t>
    </r>
  </si>
  <si>
    <t>Szabadtéri színházak</t>
  </si>
  <si>
    <t>Döntési előterjesztés
a Minősítéssel nem rendelkező nemzetiségi színházak 2008. évi XCIX. Törvény szerinti, 2021. évi szakmai program megvalósításának és működésének támogatására</t>
  </si>
  <si>
    <r>
      <t>II</t>
    </r>
    <r>
      <rPr>
        <b/>
        <sz val="10"/>
        <color indexed="8"/>
        <rFont val="Calibri"/>
        <family val="2"/>
        <charset val="238"/>
      </rPr>
      <t>. Művészeti-szakmai szempontok (0-40 pont):                                                                                                                                                    Tervezés</t>
    </r>
    <r>
      <rPr>
        <sz val="10"/>
        <color indexed="8"/>
        <rFont val="Calibri"/>
        <family val="2"/>
        <charset val="238"/>
      </rPr>
      <t xml:space="preserve"> 
4. A szervezet 2020. évi működése.
5. A pályázó székhelyén és szűkebb régiójában, országos hatókörben betöltött kulturális szerepe.
6. A pályázó alkotói és előadói teljesítményének színvonala.
7. Kooperáció más művészeti szervezettel/szervezetekkel (gyakoriság, tervszerűség, produktivitás, kölcsönösség);
Fesztiválrészvétel, vendégjáték, meghívás teljesítése.
8. Közönség aktivitása, mérése, eredményeinek hatása és megjelentetése a szakmai-művészeti munkában, felületek lehetőségeinek kiaknázása (kérdőívezés, találkozó, pártolói rendszer, webaktivitás – Facebook, blog, honlap).
9. Hazai média megjelenés mértéke, rendszeressége, tematikája.
10. Hazai vagy külföldi képzések, csereprogramok, konferenciák, workshopok, szakmai rendezvények látogatása, illetve azok szervezésében való közreműködés.
11. Szakmai tudás dokumentálása és hozzáférhetővé tétele, továbbá átadásának gyakorlata (szakmai tárgyú oktatói, előadói, publikációs aktivitás), utánpótlás nevelés, tehetséggondozás gyakorlata, koncepciója.</t>
    </r>
  </si>
  <si>
    <r>
      <rPr>
        <b/>
        <sz val="10"/>
        <color indexed="8"/>
        <rFont val="Calibri"/>
        <family val="2"/>
        <charset val="238"/>
      </rPr>
      <t xml:space="preserve">I. Általános szempontok (0-20 pont):                                  
</t>
    </r>
    <r>
      <rPr>
        <sz val="10"/>
        <color indexed="8"/>
        <rFont val="Calibri"/>
        <family val="2"/>
        <charset val="238"/>
      </rPr>
      <t>1</t>
    </r>
    <r>
      <rPr>
        <b/>
        <sz val="10"/>
        <color indexed="8"/>
        <rFont val="Calibri"/>
        <family val="2"/>
        <charset val="238"/>
      </rPr>
      <t xml:space="preserve">. </t>
    </r>
    <r>
      <rPr>
        <sz val="10"/>
        <color indexed="8"/>
        <rFont val="Calibri"/>
        <family val="2"/>
        <charset val="238"/>
      </rPr>
      <t xml:space="preserve">Az előadó-művészeti koncepció, a 2021. évi terv hitelessége, realitása megalapozottsága.
2. Következetesség, szisztematikus építkezés – következetlenség megjelenése a működésben, elképzelésekben, produktumokban (2020 ).
3. A pályázati anyag kidolgozottsága, precizitása (teljesség, áttekinthetőség, konkrétumok, általánosságok, hiánypótlás).
</t>
    </r>
  </si>
  <si>
    <t>Nemzetiségi színházak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</si>
</sst>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Ft&quot;"/>
  </numFmts>
  <fonts count="32" x14ac:knownFonts="1">
    <font>
      <sz val="11"/>
      <color theme="1"/>
      <name val="Calibri"/>
      <family val="2"/>
      <charset val="238"/>
      <scheme val="minor"/>
    </font>
    <font>
      <b/>
      <sz val="10"/>
      <name val="Arial CE"/>
      <charset val="238"/>
    </font>
    <font>
      <sz val="8"/>
      <color indexed="8"/>
      <name val="Calibri"/>
      <family val="2"/>
      <charset val="238"/>
    </font>
    <font>
      <b/>
      <sz val="8"/>
      <color indexed="8"/>
      <name val="Calibri"/>
      <family val="2"/>
      <charset val="238"/>
    </font>
    <font>
      <sz val="8"/>
      <color theme="1"/>
      <name val="Calibri"/>
      <family val="2"/>
      <charset val="238"/>
      <scheme val="minor"/>
    </font>
    <font>
      <b/>
      <sz val="10"/>
      <name val="Arial CE"/>
      <family val="2"/>
      <charset val="238"/>
    </font>
    <font>
      <b/>
      <sz val="10"/>
      <color indexed="10"/>
      <name val="Arial CE"/>
      <charset val="238"/>
    </font>
    <font>
      <b/>
      <sz val="10"/>
      <color rgb="FFFF0000"/>
      <name val="Arial CE"/>
      <charset val="238"/>
    </font>
    <font>
      <b/>
      <sz val="12"/>
      <name val="Arial CE"/>
      <family val="2"/>
      <charset val="238"/>
    </font>
    <font>
      <b/>
      <sz val="11"/>
      <name val="Arial CE"/>
      <charset val="238"/>
    </font>
    <font>
      <b/>
      <sz val="12"/>
      <color theme="1"/>
      <name val="Calibri"/>
      <family val="2"/>
      <charset val="238"/>
      <scheme val="minor"/>
    </font>
    <font>
      <b/>
      <sz val="11"/>
      <color theme="1"/>
      <name val="Cambria"/>
      <family val="1"/>
      <charset val="238"/>
    </font>
    <font>
      <sz val="12"/>
      <color theme="1"/>
      <name val="Cambria"/>
      <family val="1"/>
      <charset val="238"/>
    </font>
    <font>
      <b/>
      <sz val="11"/>
      <color theme="1"/>
      <name val="Calibri"/>
      <family val="2"/>
      <charset val="238"/>
      <scheme val="minor"/>
    </font>
    <font>
      <b/>
      <sz val="12"/>
      <color theme="1"/>
      <name val="Cambria"/>
      <family val="1"/>
      <charset val="238"/>
    </font>
    <font>
      <b/>
      <sz val="11"/>
      <name val="Cambria"/>
      <family val="1"/>
      <charset val="238"/>
    </font>
    <font>
      <sz val="14"/>
      <color theme="1"/>
      <name val="Cambria"/>
      <family val="1"/>
      <charset val="238"/>
    </font>
    <font>
      <b/>
      <sz val="14"/>
      <color theme="1"/>
      <name val="Cambria"/>
      <family val="1"/>
      <charset val="238"/>
    </font>
    <font>
      <sz val="11"/>
      <color theme="1"/>
      <name val="Cambria"/>
      <family val="1"/>
      <charset val="238"/>
    </font>
    <font>
      <sz val="14"/>
      <color theme="1"/>
      <name val="Calibri"/>
      <family val="2"/>
      <charset val="238"/>
      <scheme val="minor"/>
    </font>
    <font>
      <b/>
      <sz val="14"/>
      <color theme="1"/>
      <name val="Calibri"/>
      <family val="2"/>
      <charset val="238"/>
      <scheme val="minor"/>
    </font>
    <font>
      <b/>
      <sz val="10"/>
      <name val="Cambria"/>
      <family val="1"/>
      <charset val="238"/>
    </font>
    <font>
      <b/>
      <sz val="11"/>
      <color indexed="10"/>
      <name val="Cambria"/>
      <family val="1"/>
      <charset val="238"/>
    </font>
    <font>
      <b/>
      <sz val="11"/>
      <color rgb="FFFF0000"/>
      <name val="Cambria"/>
      <family val="1"/>
      <charset val="238"/>
    </font>
    <font>
      <b/>
      <sz val="12"/>
      <name val="Cambria"/>
      <family val="1"/>
      <charset val="238"/>
    </font>
    <font>
      <sz val="10"/>
      <color indexed="8"/>
      <name val="Calibri"/>
      <family val="2"/>
      <charset val="238"/>
    </font>
    <font>
      <b/>
      <sz val="10"/>
      <color indexed="8"/>
      <name val="Calibri"/>
      <family val="2"/>
      <charset val="238"/>
    </font>
    <font>
      <sz val="10"/>
      <color theme="1"/>
      <name val="Calibri"/>
      <family val="2"/>
      <charset val="238"/>
      <scheme val="minor"/>
    </font>
    <font>
      <b/>
      <sz val="16"/>
      <color theme="1"/>
      <name val="Calibri"/>
      <family val="2"/>
      <charset val="238"/>
      <scheme val="minor"/>
    </font>
    <font>
      <sz val="10"/>
      <color indexed="8"/>
      <name val="Cambria"/>
      <family val="1"/>
      <charset val="238"/>
    </font>
    <font>
      <b/>
      <sz val="10"/>
      <color indexed="8"/>
      <name val="Cambria"/>
      <family val="1"/>
      <charset val="238"/>
    </font>
    <font>
      <sz val="10"/>
      <color theme="1"/>
      <name val="Cambria"/>
      <family val="1"/>
      <charset val="238"/>
    </font>
  </fonts>
  <fills count="10">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indexed="44"/>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34">
    <xf numFmtId="0" fontId="0" fillId="0" borderId="0" xfId="0"/>
    <xf numFmtId="0" fontId="0" fillId="0" borderId="0" xfId="0" applyAlignment="1" applyProtection="1">
      <alignment wrapText="1"/>
      <protection locked="0"/>
    </xf>
    <xf numFmtId="0" fontId="0" fillId="0" borderId="4" xfId="0" applyBorder="1" applyAlignment="1" applyProtection="1">
      <alignment wrapText="1"/>
      <protection locked="0"/>
    </xf>
    <xf numFmtId="0" fontId="1" fillId="0" borderId="3" xfId="0" applyFont="1" applyBorder="1" applyAlignment="1" applyProtection="1">
      <alignment horizontal="left" wrapText="1"/>
    </xf>
    <xf numFmtId="0" fontId="0" fillId="0" borderId="4" xfId="0" applyBorder="1" applyAlignment="1" applyProtection="1">
      <alignment wrapText="1"/>
    </xf>
    <xf numFmtId="0" fontId="1" fillId="0" borderId="1" xfId="0" applyFont="1" applyBorder="1" applyAlignment="1" applyProtection="1">
      <alignment horizontal="center" vertical="center" wrapText="1"/>
    </xf>
    <xf numFmtId="3" fontId="1" fillId="0" borderId="4" xfId="0" applyNumberFormat="1" applyFont="1" applyBorder="1" applyAlignment="1" applyProtection="1">
      <alignment wrapText="1"/>
    </xf>
    <xf numFmtId="0" fontId="0" fillId="0" borderId="0" xfId="0" applyAlignment="1" applyProtection="1">
      <alignment wrapText="1"/>
    </xf>
    <xf numFmtId="0" fontId="0" fillId="0" borderId="0" xfId="0" applyAlignment="1"/>
    <xf numFmtId="0" fontId="0" fillId="3" borderId="4" xfId="0" applyFill="1" applyBorder="1" applyAlignment="1" applyProtection="1">
      <alignment wrapText="1"/>
    </xf>
    <xf numFmtId="3" fontId="1" fillId="3" borderId="4" xfId="0" applyNumberFormat="1" applyFont="1" applyFill="1" applyBorder="1" applyAlignment="1" applyProtection="1">
      <alignment wrapText="1"/>
    </xf>
    <xf numFmtId="0" fontId="5" fillId="0" borderId="0" xfId="0" applyFont="1" applyAlignment="1" applyProtection="1">
      <alignment wrapText="1"/>
    </xf>
    <xf numFmtId="0" fontId="0" fillId="2" borderId="0" xfId="0" applyFill="1" applyAlignment="1" applyProtection="1">
      <alignment wrapText="1"/>
      <protection locked="0"/>
    </xf>
    <xf numFmtId="0" fontId="0" fillId="3" borderId="4" xfId="0"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Alignment="1">
      <alignment wrapText="1"/>
    </xf>
    <xf numFmtId="0" fontId="0" fillId="0" borderId="4" xfId="0" applyFill="1" applyBorder="1" applyAlignment="1" applyProtection="1">
      <alignment wrapText="1"/>
      <protection locked="0"/>
    </xf>
    <xf numFmtId="0" fontId="0" fillId="0" borderId="0" xfId="0" applyFill="1"/>
    <xf numFmtId="0" fontId="0" fillId="0" borderId="4" xfId="0" applyBorder="1"/>
    <xf numFmtId="0" fontId="0" fillId="0" borderId="4" xfId="0" applyBorder="1" applyAlignment="1">
      <alignment wrapText="1"/>
    </xf>
    <xf numFmtId="3" fontId="0" fillId="0" borderId="4" xfId="0" applyNumberFormat="1" applyBorder="1"/>
    <xf numFmtId="3" fontId="0" fillId="0" borderId="0" xfId="0" applyNumberFormat="1"/>
    <xf numFmtId="0" fontId="5" fillId="4" borderId="11" xfId="0" applyFont="1" applyFill="1" applyBorder="1" applyAlignment="1" applyProtection="1">
      <alignment horizontal="center" vertical="center" wrapText="1"/>
    </xf>
    <xf numFmtId="3" fontId="1" fillId="4" borderId="11" xfId="0" applyNumberFormat="1"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protection locked="0"/>
    </xf>
    <xf numFmtId="0" fontId="0" fillId="3" borderId="14" xfId="0" applyFill="1" applyBorder="1" applyAlignment="1" applyProtection="1">
      <alignment wrapText="1"/>
    </xf>
    <xf numFmtId="3" fontId="1" fillId="3" borderId="14" xfId="0" applyNumberFormat="1" applyFont="1" applyFill="1" applyBorder="1" applyAlignment="1" applyProtection="1">
      <alignment wrapText="1"/>
    </xf>
    <xf numFmtId="0" fontId="0" fillId="3" borderId="14" xfId="0" applyFill="1" applyBorder="1" applyAlignment="1" applyProtection="1">
      <alignment wrapText="1"/>
      <protection locked="0"/>
    </xf>
    <xf numFmtId="3" fontId="10" fillId="3" borderId="4" xfId="0" applyNumberFormat="1" applyFont="1" applyFill="1" applyBorder="1" applyAlignment="1" applyProtection="1">
      <alignment wrapText="1"/>
      <protection locked="0"/>
    </xf>
    <xf numFmtId="0" fontId="0" fillId="0" borderId="4" xfId="0" applyFill="1" applyBorder="1"/>
    <xf numFmtId="0" fontId="1" fillId="0" borderId="1" xfId="0" applyFont="1" applyBorder="1" applyAlignment="1" applyProtection="1">
      <alignment horizontal="center" wrapText="1"/>
      <protection locked="0"/>
    </xf>
    <xf numFmtId="0" fontId="0" fillId="0" borderId="4" xfId="0" applyBorder="1" applyAlignment="1" applyProtection="1">
      <alignment horizontal="center" wrapText="1"/>
    </xf>
    <xf numFmtId="0" fontId="0" fillId="3" borderId="4" xfId="0" applyFill="1" applyBorder="1" applyAlignment="1" applyProtection="1">
      <alignment horizontal="center" wrapText="1"/>
    </xf>
    <xf numFmtId="0" fontId="0" fillId="3" borderId="14" xfId="0" applyFill="1" applyBorder="1" applyAlignment="1" applyProtection="1">
      <alignment horizontal="center" wrapText="1"/>
    </xf>
    <xf numFmtId="0" fontId="0" fillId="0" borderId="0" xfId="0" applyAlignment="1" applyProtection="1">
      <alignment horizontal="center" wrapText="1"/>
    </xf>
    <xf numFmtId="0" fontId="0" fillId="0" borderId="0" xfId="0" applyAlignment="1">
      <alignment horizontal="center"/>
    </xf>
    <xf numFmtId="3" fontId="11" fillId="3" borderId="4" xfId="0" applyNumberFormat="1" applyFont="1" applyFill="1" applyBorder="1" applyAlignment="1" applyProtection="1">
      <alignment wrapText="1"/>
      <protection locked="0"/>
    </xf>
    <xf numFmtId="0" fontId="0" fillId="0" borderId="4" xfId="0" applyBorder="1" applyAlignment="1">
      <alignment horizontal="center"/>
    </xf>
    <xf numFmtId="0" fontId="0" fillId="0" borderId="0" xfId="0" applyBorder="1" applyAlignment="1">
      <alignment wrapText="1"/>
    </xf>
    <xf numFmtId="0" fontId="0" fillId="0" borderId="0" xfId="0" applyAlignment="1">
      <alignment horizontal="center" wrapText="1"/>
    </xf>
    <xf numFmtId="3" fontId="0" fillId="0" borderId="0" xfId="0" applyNumberFormat="1" applyAlignment="1">
      <alignment wrapText="1"/>
    </xf>
    <xf numFmtId="0" fontId="7" fillId="3" borderId="1" xfId="0" applyFont="1" applyFill="1" applyBorder="1" applyAlignment="1" applyProtection="1">
      <alignment horizontal="center" vertical="center" wrapText="1"/>
    </xf>
    <xf numFmtId="0" fontId="0" fillId="6" borderId="4" xfId="0" applyFill="1" applyBorder="1" applyAlignment="1" applyProtection="1">
      <alignment horizontal="center" wrapText="1"/>
    </xf>
    <xf numFmtId="0" fontId="12" fillId="0" borderId="4" xfId="0" applyFont="1" applyBorder="1" applyAlignment="1">
      <alignment wrapText="1"/>
    </xf>
    <xf numFmtId="164" fontId="12" fillId="0" borderId="4" xfId="0" applyNumberFormat="1" applyFont="1" applyBorder="1" applyAlignment="1">
      <alignment wrapText="1"/>
    </xf>
    <xf numFmtId="0" fontId="12" fillId="6" borderId="4" xfId="0" applyFont="1" applyFill="1" applyBorder="1" applyAlignment="1">
      <alignment wrapText="1"/>
    </xf>
    <xf numFmtId="0" fontId="0" fillId="6" borderId="4" xfId="0" applyFill="1" applyBorder="1"/>
    <xf numFmtId="0" fontId="0" fillId="7" borderId="4" xfId="0" applyFill="1" applyBorder="1" applyAlignment="1" applyProtection="1">
      <alignment horizontal="center" wrapText="1"/>
    </xf>
    <xf numFmtId="0" fontId="12" fillId="7" borderId="4" xfId="0" applyFont="1" applyFill="1" applyBorder="1" applyAlignment="1">
      <alignment wrapText="1"/>
    </xf>
    <xf numFmtId="164" fontId="12" fillId="7" borderId="4" xfId="0" applyNumberFormat="1" applyFont="1" applyFill="1" applyBorder="1" applyAlignment="1">
      <alignment wrapText="1"/>
    </xf>
    <xf numFmtId="0" fontId="0" fillId="7" borderId="4" xfId="0" applyFill="1" applyBorder="1" applyAlignment="1">
      <alignment wrapText="1"/>
    </xf>
    <xf numFmtId="0" fontId="0" fillId="0" borderId="1" xfId="0" applyBorder="1" applyAlignment="1" applyProtection="1">
      <alignment wrapText="1"/>
      <protection locked="0"/>
    </xf>
    <xf numFmtId="0" fontId="5" fillId="2" borderId="15" xfId="0" applyFont="1" applyFill="1" applyBorder="1" applyAlignment="1" applyProtection="1">
      <alignment horizontal="center" vertical="center" wrapText="1"/>
      <protection locked="0"/>
    </xf>
    <xf numFmtId="3" fontId="0" fillId="3" borderId="4"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3" fontId="13" fillId="3" borderId="4" xfId="0" applyNumberFormat="1" applyFont="1" applyFill="1" applyBorder="1" applyAlignment="1" applyProtection="1">
      <alignment wrapText="1"/>
      <protection locked="0"/>
    </xf>
    <xf numFmtId="0" fontId="13" fillId="0" borderId="4" xfId="0" applyFont="1" applyBorder="1" applyAlignment="1" applyProtection="1">
      <alignment wrapText="1"/>
      <protection locked="0"/>
    </xf>
    <xf numFmtId="0" fontId="0" fillId="0" borderId="0" xfId="0" applyFill="1" applyBorder="1" applyAlignment="1" applyProtection="1">
      <alignment vertical="center" wrapText="1"/>
      <protection locked="0"/>
    </xf>
    <xf numFmtId="3" fontId="14" fillId="3" borderId="4" xfId="0" applyNumberFormat="1" applyFont="1" applyFill="1" applyBorder="1" applyAlignment="1" applyProtection="1">
      <alignment wrapText="1"/>
      <protection locked="0"/>
    </xf>
    <xf numFmtId="0" fontId="12" fillId="3" borderId="14" xfId="0" applyFont="1" applyFill="1" applyBorder="1" applyAlignment="1" applyProtection="1">
      <alignment wrapText="1"/>
    </xf>
    <xf numFmtId="0" fontId="12" fillId="3" borderId="14" xfId="0" applyFont="1" applyFill="1" applyBorder="1" applyAlignment="1" applyProtection="1">
      <alignment wrapText="1"/>
      <protection locked="0"/>
    </xf>
    <xf numFmtId="0" fontId="12" fillId="0" borderId="0" xfId="0" applyFont="1" applyAlignment="1" applyProtection="1">
      <alignment wrapText="1"/>
      <protection locked="0"/>
    </xf>
    <xf numFmtId="0" fontId="12" fillId="0" borderId="0" xfId="0" applyFont="1" applyFill="1" applyAlignment="1" applyProtection="1">
      <alignment wrapText="1"/>
      <protection locked="0"/>
    </xf>
    <xf numFmtId="0" fontId="15" fillId="3" borderId="4" xfId="0" applyFont="1" applyFill="1" applyBorder="1" applyAlignment="1" applyProtection="1">
      <alignment wrapText="1"/>
    </xf>
    <xf numFmtId="3" fontId="14" fillId="3" borderId="14" xfId="0" applyNumberFormat="1" applyFont="1" applyFill="1" applyBorder="1" applyAlignment="1" applyProtection="1">
      <alignment wrapText="1"/>
      <protection locked="0"/>
    </xf>
    <xf numFmtId="0" fontId="16" fillId="3" borderId="4" xfId="0" applyFont="1" applyFill="1" applyBorder="1" applyAlignment="1" applyProtection="1">
      <alignment wrapText="1"/>
    </xf>
    <xf numFmtId="3" fontId="16" fillId="0" borderId="4" xfId="0" applyNumberFormat="1" applyFont="1" applyBorder="1" applyAlignment="1" applyProtection="1">
      <alignment wrapText="1"/>
      <protection locked="0"/>
    </xf>
    <xf numFmtId="3" fontId="17" fillId="3" borderId="4" xfId="0" applyNumberFormat="1" applyFont="1" applyFill="1" applyBorder="1" applyAlignment="1" applyProtection="1">
      <alignment wrapText="1"/>
      <protection locked="0"/>
    </xf>
    <xf numFmtId="0" fontId="16" fillId="3" borderId="4" xfId="0" applyFont="1" applyFill="1" applyBorder="1" applyAlignment="1" applyProtection="1">
      <alignment wrapText="1"/>
      <protection locked="0"/>
    </xf>
    <xf numFmtId="0" fontId="16" fillId="3" borderId="4" xfId="0" applyFont="1" applyFill="1" applyBorder="1" applyAlignment="1" applyProtection="1">
      <alignment vertical="center" wrapText="1"/>
    </xf>
    <xf numFmtId="3" fontId="16" fillId="0" borderId="4" xfId="0" applyNumberFormat="1" applyFont="1" applyBorder="1" applyAlignment="1" applyProtection="1">
      <alignment vertical="center" wrapText="1"/>
      <protection locked="0"/>
    </xf>
    <xf numFmtId="3" fontId="16" fillId="6" borderId="4" xfId="0" applyNumberFormat="1" applyFont="1" applyFill="1" applyBorder="1" applyAlignment="1" applyProtection="1">
      <alignment vertical="center" wrapText="1"/>
      <protection locked="0"/>
    </xf>
    <xf numFmtId="0" fontId="18" fillId="0" borderId="4" xfId="0" applyFont="1" applyBorder="1" applyAlignment="1" applyProtection="1">
      <alignment wrapText="1"/>
      <protection locked="0"/>
    </xf>
    <xf numFmtId="0" fontId="16" fillId="0" borderId="4" xfId="0" applyFont="1" applyBorder="1" applyAlignment="1" applyProtection="1">
      <alignment wrapText="1"/>
      <protection locked="0"/>
    </xf>
    <xf numFmtId="0" fontId="16" fillId="6" borderId="4" xfId="0" applyFont="1" applyFill="1" applyBorder="1" applyAlignment="1" applyProtection="1">
      <alignment wrapText="1"/>
      <protection locked="0"/>
    </xf>
    <xf numFmtId="3" fontId="16" fillId="6" borderId="4" xfId="0" applyNumberFormat="1" applyFont="1" applyFill="1" applyBorder="1" applyAlignment="1" applyProtection="1">
      <alignment wrapText="1"/>
      <protection locked="0"/>
    </xf>
    <xf numFmtId="0" fontId="18" fillId="0" borderId="4" xfId="0" applyFont="1" applyBorder="1"/>
    <xf numFmtId="0" fontId="16" fillId="0" borderId="4" xfId="0" applyFont="1" applyBorder="1"/>
    <xf numFmtId="0" fontId="16" fillId="0" borderId="4" xfId="0" applyFont="1" applyBorder="1" applyAlignment="1"/>
    <xf numFmtId="3" fontId="16" fillId="0" borderId="4" xfId="0" applyNumberFormat="1" applyFont="1" applyBorder="1" applyAlignment="1"/>
    <xf numFmtId="3" fontId="19" fillId="0" borderId="4" xfId="0" applyNumberFormat="1" applyFont="1" applyBorder="1" applyAlignment="1" applyProtection="1">
      <alignment wrapText="1"/>
      <protection locked="0"/>
    </xf>
    <xf numFmtId="3" fontId="20" fillId="0" borderId="4" xfId="0" applyNumberFormat="1" applyFont="1" applyBorder="1" applyAlignment="1" applyProtection="1">
      <alignment wrapText="1"/>
      <protection locked="0"/>
    </xf>
    <xf numFmtId="3" fontId="17" fillId="0" borderId="4" xfId="0" applyNumberFormat="1" applyFont="1" applyBorder="1" applyAlignment="1" applyProtection="1">
      <alignment wrapText="1"/>
      <protection locked="0"/>
    </xf>
    <xf numFmtId="0" fontId="16" fillId="0" borderId="11" xfId="0" applyFont="1" applyBorder="1" applyAlignment="1" applyProtection="1">
      <alignment wrapText="1"/>
      <protection locked="0"/>
    </xf>
    <xf numFmtId="3" fontId="16" fillId="0" borderId="11" xfId="0" applyNumberFormat="1" applyFont="1" applyBorder="1" applyAlignment="1" applyProtection="1">
      <alignment wrapText="1"/>
      <protection locked="0"/>
    </xf>
    <xf numFmtId="3" fontId="16" fillId="0" borderId="4" xfId="0" applyNumberFormat="1" applyFont="1" applyBorder="1"/>
    <xf numFmtId="0" fontId="14" fillId="0" borderId="11" xfId="0" applyFont="1" applyBorder="1" applyAlignment="1" applyProtection="1">
      <alignment wrapText="1"/>
      <protection locked="0"/>
    </xf>
    <xf numFmtId="0" fontId="13" fillId="7" borderId="4" xfId="0" applyFont="1" applyFill="1" applyBorder="1" applyAlignment="1">
      <alignment wrapText="1"/>
    </xf>
    <xf numFmtId="0" fontId="18" fillId="7" borderId="4" xfId="0" applyFont="1" applyFill="1" applyBorder="1" applyAlignment="1" applyProtection="1">
      <alignment horizontal="center" wrapText="1"/>
    </xf>
    <xf numFmtId="0" fontId="11" fillId="7" borderId="4" xfId="0" applyFont="1" applyFill="1" applyBorder="1" applyAlignment="1">
      <alignment wrapText="1"/>
    </xf>
    <xf numFmtId="0" fontId="18" fillId="0" borderId="4" xfId="0" applyFont="1" applyBorder="1" applyAlignment="1" applyProtection="1">
      <alignment horizontal="center" wrapText="1"/>
    </xf>
    <xf numFmtId="0" fontId="18" fillId="6" borderId="4" xfId="0" applyFont="1" applyFill="1" applyBorder="1"/>
    <xf numFmtId="0" fontId="18" fillId="6" borderId="4" xfId="0" applyFont="1" applyFill="1" applyBorder="1" applyAlignment="1" applyProtection="1">
      <alignment horizontal="center" wrapText="1"/>
    </xf>
    <xf numFmtId="0" fontId="18" fillId="3" borderId="4" xfId="0" applyFont="1" applyFill="1" applyBorder="1" applyAlignment="1" applyProtection="1">
      <alignment wrapText="1"/>
    </xf>
    <xf numFmtId="0" fontId="18" fillId="7" borderId="4" xfId="0" applyFont="1" applyFill="1" applyBorder="1" applyAlignment="1">
      <alignment wrapText="1"/>
    </xf>
    <xf numFmtId="3" fontId="15" fillId="3" borderId="4" xfId="0" applyNumberFormat="1" applyFont="1" applyFill="1" applyBorder="1" applyAlignment="1" applyProtection="1">
      <alignment wrapText="1"/>
    </xf>
    <xf numFmtId="164" fontId="18" fillId="7" borderId="4" xfId="0" applyNumberFormat="1" applyFont="1" applyFill="1" applyBorder="1" applyAlignment="1">
      <alignment wrapText="1"/>
    </xf>
    <xf numFmtId="0" fontId="18" fillId="6" borderId="4" xfId="0" applyFont="1" applyFill="1" applyBorder="1" applyAlignment="1">
      <alignment wrapText="1"/>
    </xf>
    <xf numFmtId="0" fontId="18" fillId="0" borderId="4" xfId="0" applyFont="1" applyBorder="1" applyAlignment="1">
      <alignment wrapText="1"/>
    </xf>
    <xf numFmtId="164" fontId="18" fillId="0" borderId="4" xfId="0" applyNumberFormat="1" applyFont="1" applyBorder="1" applyAlignment="1">
      <alignment wrapText="1"/>
    </xf>
    <xf numFmtId="3" fontId="15" fillId="3" borderId="14" xfId="0" applyNumberFormat="1" applyFont="1" applyFill="1" applyBorder="1" applyAlignment="1" applyProtection="1">
      <alignment wrapText="1"/>
    </xf>
    <xf numFmtId="0" fontId="21" fillId="3" borderId="4" xfId="0" applyFont="1" applyFill="1" applyBorder="1" applyAlignment="1" applyProtection="1">
      <alignment wrapText="1"/>
    </xf>
    <xf numFmtId="0" fontId="18" fillId="0" borderId="0" xfId="0" applyFont="1" applyAlignment="1" applyProtection="1">
      <alignment wrapText="1"/>
      <protection locked="0"/>
    </xf>
    <xf numFmtId="0" fontId="18" fillId="0" borderId="1" xfId="0" applyFont="1" applyBorder="1" applyAlignment="1" applyProtection="1">
      <alignment wrapText="1"/>
      <protection locked="0"/>
    </xf>
    <xf numFmtId="0" fontId="18" fillId="0" borderId="4" xfId="0" applyFont="1" applyBorder="1" applyAlignment="1" applyProtection="1">
      <alignment wrapText="1"/>
    </xf>
    <xf numFmtId="0" fontId="18" fillId="0" borderId="0" xfId="0" applyFont="1" applyAlignment="1" applyProtection="1">
      <alignment wrapText="1"/>
    </xf>
    <xf numFmtId="0" fontId="15" fillId="0" borderId="1" xfId="0" applyFont="1" applyBorder="1" applyAlignment="1" applyProtection="1">
      <alignment horizontal="center" wrapText="1"/>
      <protection locked="0"/>
    </xf>
    <xf numFmtId="0" fontId="15" fillId="0" borderId="3" xfId="0" applyFont="1" applyBorder="1" applyAlignment="1" applyProtection="1">
      <alignment horizontal="left" wrapText="1"/>
    </xf>
    <xf numFmtId="0" fontId="15" fillId="0" borderId="2" xfId="0" applyFont="1" applyBorder="1" applyAlignment="1" applyProtection="1">
      <alignment horizontal="left" wrapText="1"/>
    </xf>
    <xf numFmtId="0" fontId="15" fillId="0" borderId="1" xfId="0" applyFont="1" applyBorder="1" applyAlignment="1" applyProtection="1">
      <alignment horizontal="center" vertical="center" wrapText="1"/>
    </xf>
    <xf numFmtId="3" fontId="15" fillId="0" borderId="4" xfId="0" applyNumberFormat="1" applyFont="1" applyBorder="1" applyAlignment="1" applyProtection="1">
      <alignment wrapText="1"/>
    </xf>
    <xf numFmtId="0" fontId="15" fillId="0" borderId="2" xfId="0" applyFont="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3" fontId="15" fillId="4" borderId="11"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wrapText="1"/>
    </xf>
    <xf numFmtId="0" fontId="18" fillId="3" borderId="14" xfId="0" applyFont="1" applyFill="1" applyBorder="1" applyAlignment="1" applyProtection="1">
      <alignment wrapText="1"/>
    </xf>
    <xf numFmtId="0" fontId="18" fillId="3" borderId="4" xfId="0" applyFont="1" applyFill="1" applyBorder="1" applyAlignment="1" applyProtection="1">
      <alignment horizontal="center" wrapText="1"/>
    </xf>
    <xf numFmtId="0" fontId="18" fillId="3" borderId="4" xfId="0" applyFont="1" applyFill="1" applyBorder="1" applyAlignment="1" applyProtection="1">
      <alignment wrapText="1"/>
      <protection locked="0"/>
    </xf>
    <xf numFmtId="0" fontId="18" fillId="0" borderId="0" xfId="0" applyFont="1" applyBorder="1" applyAlignment="1">
      <alignment wrapText="1"/>
    </xf>
    <xf numFmtId="3" fontId="11" fillId="3" borderId="14" xfId="0" applyNumberFormat="1" applyFont="1" applyFill="1" applyBorder="1" applyAlignment="1" applyProtection="1">
      <alignment wrapText="1"/>
      <protection locked="0"/>
    </xf>
    <xf numFmtId="0" fontId="15" fillId="4" borderId="4" xfId="0" applyFont="1" applyFill="1" applyBorder="1" applyAlignment="1" applyProtection="1">
      <alignment horizontal="center" vertical="center" wrapText="1"/>
    </xf>
    <xf numFmtId="3" fontId="15" fillId="4" borderId="4" xfId="0" applyNumberFormat="1"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8" fillId="6" borderId="4" xfId="0" applyFont="1" applyFill="1" applyBorder="1" applyAlignment="1" applyProtection="1">
      <alignment wrapText="1"/>
    </xf>
    <xf numFmtId="0" fontId="18" fillId="0" borderId="0" xfId="0" applyFont="1"/>
    <xf numFmtId="0" fontId="18" fillId="0" borderId="0" xfId="0" applyFont="1" applyAlignment="1" applyProtection="1">
      <alignment horizontal="center" wrapText="1"/>
    </xf>
    <xf numFmtId="0" fontId="15" fillId="0" borderId="0" xfId="0" applyFont="1" applyAlignment="1" applyProtection="1">
      <alignment wrapText="1"/>
    </xf>
    <xf numFmtId="3" fontId="15" fillId="0" borderId="0" xfId="0" applyNumberFormat="1" applyFont="1" applyAlignment="1" applyProtection="1">
      <alignment wrapText="1"/>
    </xf>
    <xf numFmtId="0" fontId="16" fillId="0" borderId="0" xfId="0" applyFont="1" applyAlignment="1" applyProtection="1">
      <alignment wrapText="1"/>
      <protection locked="0"/>
    </xf>
    <xf numFmtId="0" fontId="16" fillId="2" borderId="0" xfId="0" applyFont="1" applyFill="1" applyAlignment="1" applyProtection="1">
      <alignment wrapText="1"/>
      <protection locked="0"/>
    </xf>
    <xf numFmtId="0" fontId="16" fillId="2" borderId="4" xfId="0" applyFont="1" applyFill="1" applyBorder="1" applyAlignment="1" applyProtection="1">
      <alignment wrapText="1"/>
      <protection locked="0"/>
    </xf>
    <xf numFmtId="0" fontId="16" fillId="0" borderId="1" xfId="0" applyFont="1" applyBorder="1" applyAlignment="1" applyProtection="1">
      <alignment wrapText="1"/>
      <protection locked="0"/>
    </xf>
    <xf numFmtId="164" fontId="18" fillId="6" borderId="4" xfId="0" applyNumberFormat="1" applyFont="1" applyFill="1" applyBorder="1" applyAlignment="1">
      <alignment wrapText="1"/>
    </xf>
    <xf numFmtId="3" fontId="16" fillId="3" borderId="4" xfId="0" applyNumberFormat="1" applyFont="1" applyFill="1" applyBorder="1" applyAlignment="1" applyProtection="1">
      <alignment wrapText="1"/>
      <protection locked="0"/>
    </xf>
    <xf numFmtId="0" fontId="0" fillId="0" borderId="14" xfId="0" applyBorder="1"/>
    <xf numFmtId="0" fontId="18" fillId="0" borderId="0" xfId="0" applyFont="1" applyAlignment="1">
      <alignment horizontal="center"/>
    </xf>
    <xf numFmtId="3" fontId="18" fillId="0" borderId="0" xfId="0" applyNumberFormat="1" applyFont="1"/>
    <xf numFmtId="0" fontId="16" fillId="0" borderId="0" xfId="0" applyFont="1" applyFill="1" applyAlignment="1" applyProtection="1">
      <alignment wrapText="1"/>
      <protection locked="0"/>
    </xf>
    <xf numFmtId="0" fontId="0" fillId="0" borderId="4" xfId="0" applyFill="1" applyBorder="1" applyAlignment="1" applyProtection="1">
      <alignment wrapText="1"/>
    </xf>
    <xf numFmtId="3" fontId="19" fillId="0" borderId="11" xfId="0" applyNumberFormat="1" applyFont="1" applyBorder="1" applyAlignment="1" applyProtection="1">
      <alignment wrapText="1"/>
      <protection locked="0"/>
    </xf>
    <xf numFmtId="0" fontId="19" fillId="0" borderId="4" xfId="0" applyFont="1" applyBorder="1" applyAlignment="1" applyProtection="1">
      <alignment wrapText="1"/>
      <protection locked="0"/>
    </xf>
    <xf numFmtId="3" fontId="19" fillId="0" borderId="4" xfId="0" applyNumberFormat="1" applyFont="1" applyBorder="1" applyAlignment="1"/>
    <xf numFmtId="3" fontId="20" fillId="3" borderId="4" xfId="0" applyNumberFormat="1" applyFont="1" applyFill="1" applyBorder="1" applyAlignment="1" applyProtection="1">
      <alignment wrapText="1"/>
      <protection locked="0"/>
    </xf>
    <xf numFmtId="0" fontId="15" fillId="0" borderId="4" xfId="0" applyFont="1" applyBorder="1" applyAlignment="1" applyProtection="1">
      <alignment horizontal="center" wrapText="1"/>
      <protection locked="0"/>
    </xf>
    <xf numFmtId="0" fontId="15" fillId="0" borderId="4" xfId="0" applyFont="1" applyBorder="1" applyAlignment="1" applyProtection="1">
      <alignment horizontal="left" wrapText="1"/>
    </xf>
    <xf numFmtId="0" fontId="15" fillId="0" borderId="4" xfId="0" applyFont="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15" fillId="0" borderId="4" xfId="0" applyFont="1" applyBorder="1" applyAlignment="1" applyProtection="1">
      <alignment wrapText="1"/>
    </xf>
    <xf numFmtId="0" fontId="19" fillId="0" borderId="4"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8" fillId="0" borderId="4" xfId="0" applyFont="1" applyBorder="1" applyAlignment="1">
      <alignment horizontal="center"/>
    </xf>
    <xf numFmtId="0" fontId="17" fillId="0" borderId="4" xfId="0" applyFont="1" applyBorder="1" applyAlignment="1" applyProtection="1">
      <alignment wrapText="1"/>
      <protection locked="0"/>
    </xf>
    <xf numFmtId="0" fontId="19" fillId="3" borderId="4" xfId="0" applyFont="1" applyFill="1" applyBorder="1" applyAlignment="1" applyProtection="1">
      <alignment wrapText="1"/>
      <protection locked="0"/>
    </xf>
    <xf numFmtId="0" fontId="19" fillId="0" borderId="0" xfId="0" applyFont="1" applyAlignment="1" applyProtection="1">
      <alignment wrapText="1"/>
      <protection locked="0"/>
    </xf>
    <xf numFmtId="0" fontId="19" fillId="0" borderId="0" xfId="0" applyFont="1" applyFill="1" applyAlignment="1" applyProtection="1">
      <alignment wrapText="1"/>
      <protection locked="0"/>
    </xf>
    <xf numFmtId="0" fontId="0" fillId="0" borderId="4" xfId="0" applyBorder="1" applyAlignment="1" applyProtection="1">
      <alignment wrapText="1"/>
      <protection locked="0"/>
    </xf>
    <xf numFmtId="0" fontId="0" fillId="6" borderId="4" xfId="0" applyFill="1"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xf numFmtId="0" fontId="0" fillId="0" borderId="11"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xf numFmtId="0" fontId="0" fillId="0" borderId="4" xfId="0" applyBorder="1" applyAlignment="1" applyProtection="1">
      <alignment wrapText="1"/>
      <protection locked="0"/>
    </xf>
    <xf numFmtId="0" fontId="0" fillId="0" borderId="4" xfId="0" applyBorder="1"/>
    <xf numFmtId="164" fontId="0" fillId="0" borderId="4" xfId="0" applyNumberFormat="1" applyBorder="1" applyAlignment="1" applyProtection="1">
      <alignment wrapText="1"/>
      <protection locked="0"/>
    </xf>
    <xf numFmtId="164" fontId="0" fillId="0" borderId="4" xfId="0" applyNumberFormat="1" applyBorder="1"/>
    <xf numFmtId="164" fontId="0" fillId="0" borderId="11" xfId="0" applyNumberFormat="1" applyBorder="1" applyAlignment="1" applyProtection="1">
      <alignment wrapText="1"/>
      <protection locked="0"/>
    </xf>
    <xf numFmtId="164" fontId="0" fillId="6" borderId="4" xfId="0" applyNumberFormat="1" applyFill="1" applyBorder="1" applyAlignment="1" applyProtection="1">
      <alignment wrapText="1"/>
      <protection locked="0"/>
    </xf>
    <xf numFmtId="0" fontId="0" fillId="0" borderId="0" xfId="0" applyAlignment="1">
      <alignment vertical="center" wrapText="1"/>
    </xf>
    <xf numFmtId="3" fontId="18" fillId="3" borderId="4" xfId="0" applyNumberFormat="1" applyFont="1" applyFill="1" applyBorder="1" applyAlignment="1" applyProtection="1">
      <alignment wrapText="1"/>
    </xf>
    <xf numFmtId="1" fontId="18" fillId="3" borderId="4" xfId="0" applyNumberFormat="1" applyFont="1" applyFill="1" applyBorder="1" applyAlignment="1" applyProtection="1">
      <alignment wrapText="1"/>
    </xf>
    <xf numFmtId="0" fontId="0" fillId="0" borderId="0" xfId="0" applyAlignment="1">
      <alignment horizontal="left" vertical="center" wrapText="1"/>
    </xf>
    <xf numFmtId="3" fontId="0" fillId="2" borderId="14" xfId="0" applyNumberFormat="1" applyFill="1" applyBorder="1" applyAlignment="1" applyProtection="1">
      <alignment horizontal="center" vertical="center" wrapText="1"/>
      <protection locked="0"/>
    </xf>
    <xf numFmtId="3" fontId="0" fillId="2" borderId="12" xfId="0" applyNumberForma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3" fontId="0" fillId="8" borderId="12" xfId="0" applyNumberFormat="1" applyFill="1" applyBorder="1" applyAlignment="1" applyProtection="1">
      <alignment horizontal="center" vertical="center" wrapText="1"/>
      <protection locked="0"/>
    </xf>
    <xf numFmtId="0" fontId="0" fillId="0" borderId="4" xfId="0" applyBorder="1" applyAlignment="1">
      <alignment vertical="center" wrapText="1"/>
    </xf>
    <xf numFmtId="1" fontId="18" fillId="3" borderId="4" xfId="0" applyNumberFormat="1" applyFont="1" applyFill="1" applyBorder="1" applyAlignment="1" applyProtection="1">
      <alignment vertical="center" wrapText="1"/>
    </xf>
    <xf numFmtId="0" fontId="18" fillId="3" borderId="4" xfId="0" applyFont="1" applyFill="1" applyBorder="1" applyAlignment="1" applyProtection="1">
      <alignment vertical="center" wrapText="1"/>
    </xf>
    <xf numFmtId="3" fontId="0" fillId="0" borderId="0" xfId="0" applyNumberFormat="1" applyAlignment="1">
      <alignment vertical="center" wrapText="1"/>
    </xf>
    <xf numFmtId="3" fontId="0" fillId="2" borderId="14" xfId="0" applyNumberForma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3" fontId="0" fillId="2" borderId="23" xfId="0" applyNumberFormat="1" applyFill="1" applyBorder="1" applyAlignment="1" applyProtection="1">
      <alignment horizontal="center" vertical="center" wrapText="1"/>
      <protection locked="0"/>
    </xf>
    <xf numFmtId="3" fontId="0" fillId="2" borderId="1" xfId="0" applyNumberForma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0" borderId="3" xfId="0" applyBorder="1" applyAlignment="1">
      <alignment vertical="center" wrapText="1"/>
    </xf>
    <xf numFmtId="0" fontId="0" fillId="0" borderId="0" xfId="0" applyAlignment="1">
      <alignment vertical="center"/>
    </xf>
    <xf numFmtId="0" fontId="0" fillId="0" borderId="4" xfId="0" applyBorder="1" applyAlignment="1">
      <alignment vertical="center"/>
    </xf>
    <xf numFmtId="1" fontId="0" fillId="3" borderId="4" xfId="0" applyNumberFormat="1" applyFont="1" applyFill="1" applyBorder="1" applyAlignment="1" applyProtection="1">
      <alignment vertical="center" wrapText="1"/>
    </xf>
    <xf numFmtId="0" fontId="18" fillId="0" borderId="4" xfId="0" applyFont="1" applyBorder="1" applyAlignment="1">
      <alignment vertical="center" wrapText="1"/>
    </xf>
    <xf numFmtId="0" fontId="18" fillId="0" borderId="4" xfId="0" applyFont="1" applyFill="1" applyBorder="1" applyAlignment="1">
      <alignment vertical="center" wrapText="1"/>
    </xf>
    <xf numFmtId="0" fontId="0" fillId="0" borderId="0" xfId="0" applyBorder="1" applyAlignment="1">
      <alignment vertical="center" wrapText="1"/>
    </xf>
    <xf numFmtId="0" fontId="18" fillId="6" borderId="4" xfId="0" applyFont="1" applyFill="1" applyBorder="1" applyAlignment="1">
      <alignment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28" fillId="9" borderId="30" xfId="0" applyFont="1" applyFill="1" applyBorder="1" applyAlignment="1">
      <alignment horizontal="center" vertical="center" wrapText="1"/>
    </xf>
    <xf numFmtId="0" fontId="28" fillId="9" borderId="31" xfId="0" applyFont="1" applyFill="1" applyBorder="1" applyAlignment="1">
      <alignment horizontal="center" vertical="center" wrapText="1"/>
    </xf>
    <xf numFmtId="0" fontId="18" fillId="0" borderId="23"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xf>
    <xf numFmtId="0" fontId="15" fillId="3" borderId="36"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29" fillId="2" borderId="5" xfId="0" applyFont="1" applyFill="1" applyBorder="1" applyAlignment="1" applyProtection="1">
      <alignment horizontal="left" vertical="center" wrapText="1"/>
      <protection locked="0"/>
    </xf>
    <xf numFmtId="0" fontId="31" fillId="2" borderId="7"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5"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32" xfId="0" applyFont="1" applyFill="1" applyBorder="1" applyAlignment="1" applyProtection="1">
      <alignment horizontal="left" vertical="center" wrapText="1"/>
      <protection locked="0"/>
    </xf>
    <xf numFmtId="0" fontId="31" fillId="2" borderId="33" xfId="0" applyFont="1" applyFill="1" applyBorder="1" applyAlignment="1" applyProtection="1">
      <alignment horizontal="left" vertical="center" wrapText="1"/>
      <protection locked="0"/>
    </xf>
    <xf numFmtId="0" fontId="31" fillId="2" borderId="34"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5" fillId="2" borderId="5"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27" fillId="2" borderId="7" xfId="0" applyFont="1" applyFill="1" applyBorder="1" applyAlignment="1" applyProtection="1">
      <alignment horizontal="left" vertical="top" wrapText="1"/>
      <protection locked="0"/>
    </xf>
    <xf numFmtId="0" fontId="27" fillId="2" borderId="8" xfId="0" applyFont="1" applyFill="1" applyBorder="1" applyAlignment="1" applyProtection="1">
      <alignment horizontal="left" vertical="top" wrapText="1"/>
      <protection locked="0"/>
    </xf>
    <xf numFmtId="0" fontId="27" fillId="2" borderId="10" xfId="0" applyFont="1" applyFill="1" applyBorder="1" applyAlignment="1" applyProtection="1">
      <alignment horizontal="left" vertical="top" wrapText="1"/>
      <protection locked="0"/>
    </xf>
    <xf numFmtId="0" fontId="27" fillId="2" borderId="9" xfId="0" applyFont="1" applyFill="1" applyBorder="1" applyAlignment="1" applyProtection="1">
      <alignment horizontal="left" vertical="top" wrapText="1"/>
      <protection locked="0"/>
    </xf>
    <xf numFmtId="0" fontId="27" fillId="2" borderId="5" xfId="0" applyFont="1" applyFill="1" applyBorder="1" applyAlignment="1" applyProtection="1">
      <alignment horizontal="left" vertical="top" wrapText="1"/>
      <protection locked="0"/>
    </xf>
    <xf numFmtId="0" fontId="25" fillId="2" borderId="6" xfId="0" applyFont="1" applyFill="1" applyBorder="1" applyAlignment="1" applyProtection="1">
      <alignment horizontal="left" vertical="top" wrapText="1"/>
      <protection locked="0"/>
    </xf>
    <xf numFmtId="0" fontId="25" fillId="2" borderId="7" xfId="0" applyFont="1" applyFill="1" applyBorder="1" applyAlignment="1" applyProtection="1">
      <alignment horizontal="left" vertical="top" wrapText="1"/>
      <protection locked="0"/>
    </xf>
    <xf numFmtId="0" fontId="25" fillId="2" borderId="8" xfId="0" applyFont="1" applyFill="1" applyBorder="1" applyAlignment="1" applyProtection="1">
      <alignment horizontal="left" vertical="top" wrapText="1"/>
      <protection locked="0"/>
    </xf>
    <xf numFmtId="0" fontId="25" fillId="2" borderId="10" xfId="0" applyFont="1" applyFill="1" applyBorder="1" applyAlignment="1" applyProtection="1">
      <alignment horizontal="left" vertical="top" wrapText="1"/>
      <protection locked="0"/>
    </xf>
    <xf numFmtId="0" fontId="25" fillId="2" borderId="9" xfId="0" applyFont="1" applyFill="1" applyBorder="1" applyAlignment="1" applyProtection="1">
      <alignment horizontal="left" vertical="top" wrapText="1"/>
      <protection locked="0"/>
    </xf>
    <xf numFmtId="0" fontId="1" fillId="0" borderId="1" xfId="0" applyFont="1" applyBorder="1" applyAlignment="1" applyProtection="1">
      <alignment horizontal="center" wrapText="1"/>
    </xf>
    <xf numFmtId="0" fontId="1" fillId="0" borderId="2" xfId="0" applyFont="1" applyBorder="1" applyAlignment="1" applyProtection="1">
      <alignment horizontal="center" wrapText="1"/>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8" fillId="5" borderId="1" xfId="0" applyFont="1" applyFill="1" applyBorder="1" applyAlignment="1" applyProtection="1">
      <alignment horizontal="center" vertical="top" wrapText="1"/>
    </xf>
    <xf numFmtId="0" fontId="8" fillId="5" borderId="2" xfId="0" applyFont="1" applyFill="1" applyBorder="1" applyAlignment="1" applyProtection="1">
      <alignment horizontal="center" vertical="top" wrapText="1"/>
    </xf>
    <xf numFmtId="0" fontId="16" fillId="2" borderId="23"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wrapText="1"/>
      <protection locked="0"/>
    </xf>
    <xf numFmtId="0" fontId="8" fillId="5" borderId="1" xfId="0" applyFont="1" applyFill="1" applyBorder="1" applyAlignment="1" applyProtection="1">
      <alignment horizontal="center" wrapText="1"/>
    </xf>
    <xf numFmtId="0" fontId="8" fillId="5" borderId="2" xfId="0" applyFont="1" applyFill="1" applyBorder="1" applyAlignment="1" applyProtection="1">
      <alignment horizontal="center" wrapText="1"/>
    </xf>
    <xf numFmtId="0" fontId="8" fillId="5" borderId="3" xfId="0" applyFont="1" applyFill="1" applyBorder="1" applyAlignment="1" applyProtection="1">
      <alignment horizontal="center" wrapText="1"/>
    </xf>
    <xf numFmtId="0" fontId="0" fillId="5" borderId="4" xfId="0" applyFill="1" applyBorder="1" applyAlignment="1" applyProtection="1">
      <alignment horizontal="center" vertical="center" wrapText="1"/>
      <protection locked="0"/>
    </xf>
    <xf numFmtId="0" fontId="9" fillId="3" borderId="4" xfId="0" applyFont="1" applyFill="1" applyBorder="1" applyAlignment="1" applyProtection="1">
      <alignment horizontal="right" wrapText="1"/>
    </xf>
    <xf numFmtId="0" fontId="16" fillId="2" borderId="4"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right" wrapText="1"/>
    </xf>
    <xf numFmtId="0" fontId="12" fillId="3" borderId="14" xfId="0" applyFont="1" applyFill="1" applyBorder="1" applyAlignment="1" applyProtection="1">
      <alignment horizontal="center" wrapText="1"/>
      <protection locked="0"/>
    </xf>
    <xf numFmtId="0" fontId="12" fillId="3" borderId="12" xfId="0" applyFont="1" applyFill="1" applyBorder="1" applyAlignment="1" applyProtection="1">
      <alignment horizontal="center" wrapText="1"/>
      <protection locked="0"/>
    </xf>
    <xf numFmtId="0" fontId="12" fillId="3" borderId="13" xfId="0" applyFont="1" applyFill="1" applyBorder="1" applyAlignment="1" applyProtection="1">
      <alignment horizont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2"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15" fillId="0" borderId="1" xfId="0" applyFont="1" applyBorder="1" applyAlignment="1" applyProtection="1">
      <alignment horizontal="center" wrapText="1"/>
    </xf>
    <xf numFmtId="0" fontId="15" fillId="0" borderId="2" xfId="0" applyFont="1" applyBorder="1" applyAlignment="1" applyProtection="1">
      <alignment horizontal="center" wrapText="1"/>
    </xf>
    <xf numFmtId="0" fontId="15" fillId="0" borderId="1"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5" borderId="1" xfId="0" applyFont="1" applyFill="1" applyBorder="1" applyAlignment="1" applyProtection="1">
      <alignment horizontal="center" vertical="top" wrapText="1"/>
    </xf>
    <xf numFmtId="0" fontId="15" fillId="5" borderId="2" xfId="0" applyFont="1" applyFill="1" applyBorder="1" applyAlignment="1" applyProtection="1">
      <alignment horizontal="center" vertical="top" wrapText="1"/>
    </xf>
    <xf numFmtId="3" fontId="16" fillId="2" borderId="4" xfId="0" applyNumberFormat="1" applyFont="1" applyFill="1" applyBorder="1" applyAlignment="1" applyProtection="1">
      <alignment horizontal="center" vertical="center" wrapText="1"/>
      <protection locked="0"/>
    </xf>
    <xf numFmtId="3" fontId="16" fillId="2" borderId="4" xfId="0" applyNumberFormat="1" applyFont="1"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15" fillId="3" borderId="14" xfId="0" applyFont="1" applyFill="1" applyBorder="1" applyAlignment="1" applyProtection="1">
      <alignment horizontal="right" wrapText="1"/>
    </xf>
    <xf numFmtId="0" fontId="0" fillId="3" borderId="14" xfId="0" applyFill="1" applyBorder="1" applyAlignment="1" applyProtection="1">
      <alignment horizontal="center" wrapText="1"/>
      <protection locked="0"/>
    </xf>
    <xf numFmtId="0" fontId="0" fillId="3" borderId="12" xfId="0" applyFill="1" applyBorder="1" applyAlignment="1" applyProtection="1">
      <alignment horizontal="center" wrapText="1"/>
      <protection locked="0"/>
    </xf>
    <xf numFmtId="0" fontId="0" fillId="3" borderId="13" xfId="0" applyFill="1" applyBorder="1" applyAlignment="1" applyProtection="1">
      <alignment horizontal="center" wrapText="1"/>
      <protection locked="0"/>
    </xf>
    <xf numFmtId="0" fontId="16" fillId="2" borderId="14"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wrapText="1"/>
      <protection locked="0"/>
    </xf>
    <xf numFmtId="0" fontId="18" fillId="3" borderId="4" xfId="0" applyFont="1" applyFill="1" applyBorder="1" applyAlignment="1" applyProtection="1">
      <alignment horizontal="center" wrapText="1"/>
      <protection locked="0"/>
    </xf>
    <xf numFmtId="0" fontId="15" fillId="3" borderId="4" xfId="0" applyFont="1" applyFill="1" applyBorder="1" applyAlignment="1" applyProtection="1">
      <alignment horizontal="right" wrapText="1"/>
    </xf>
    <xf numFmtId="0" fontId="15" fillId="5" borderId="1" xfId="0" applyFont="1" applyFill="1" applyBorder="1" applyAlignment="1" applyProtection="1">
      <alignment horizontal="center" wrapText="1"/>
    </xf>
    <xf numFmtId="0" fontId="15" fillId="5" borderId="2" xfId="0" applyFont="1" applyFill="1" applyBorder="1" applyAlignment="1" applyProtection="1">
      <alignment horizontal="center" wrapText="1"/>
    </xf>
    <xf numFmtId="0" fontId="15" fillId="5" borderId="3" xfId="0" applyFont="1" applyFill="1" applyBorder="1" applyAlignment="1" applyProtection="1">
      <alignment horizontal="center" wrapText="1"/>
    </xf>
    <xf numFmtId="0" fontId="18" fillId="5" borderId="4" xfId="0" applyFont="1" applyFill="1" applyBorder="1" applyAlignment="1" applyProtection="1">
      <alignment horizontal="center" vertical="center" wrapText="1"/>
      <protection locked="0"/>
    </xf>
    <xf numFmtId="1" fontId="0" fillId="2" borderId="1" xfId="0" applyNumberFormat="1" applyFill="1" applyBorder="1" applyAlignment="1" applyProtection="1">
      <alignment horizontal="center" vertical="center" wrapText="1"/>
      <protection locked="0"/>
    </xf>
    <xf numFmtId="1" fontId="0" fillId="2" borderId="3" xfId="0" applyNumberFormat="1" applyFill="1" applyBorder="1" applyAlignment="1" applyProtection="1">
      <alignment horizontal="center" vertical="center" wrapText="1"/>
      <protection locked="0"/>
    </xf>
    <xf numFmtId="3" fontId="0" fillId="2" borderId="14" xfId="0" applyNumberForma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3" fontId="16" fillId="2" borderId="14" xfId="0" applyNumberFormat="1" applyFont="1" applyFill="1" applyBorder="1" applyAlignment="1" applyProtection="1">
      <alignment horizontal="center" wrapText="1"/>
      <protection locked="0"/>
    </xf>
    <xf numFmtId="0" fontId="25" fillId="2" borderId="5"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5" fillId="2" borderId="7"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center" vertical="center"/>
    </xf>
    <xf numFmtId="0" fontId="15" fillId="5" borderId="36" xfId="0" applyFont="1" applyFill="1" applyBorder="1" applyAlignment="1" applyProtection="1">
      <alignment horizontal="center" vertical="center"/>
    </xf>
    <xf numFmtId="0" fontId="15" fillId="5" borderId="1" xfId="0" applyFont="1" applyFill="1" applyBorder="1" applyAlignment="1" applyProtection="1">
      <alignment horizontal="center"/>
    </xf>
    <xf numFmtId="0" fontId="15" fillId="5" borderId="2" xfId="0" applyFont="1" applyFill="1" applyBorder="1" applyAlignment="1" applyProtection="1">
      <alignment horizontal="center"/>
    </xf>
    <xf numFmtId="0" fontId="16" fillId="2" borderId="14" xfId="0" applyFont="1" applyFill="1" applyBorder="1" applyAlignment="1" applyProtection="1">
      <alignment horizontal="center" wrapText="1"/>
      <protection locked="0"/>
    </xf>
    <xf numFmtId="0" fontId="16" fillId="2" borderId="1" xfId="0" applyFont="1" applyFill="1" applyBorder="1" applyAlignment="1" applyProtection="1">
      <alignment horizontal="center" wrapText="1"/>
      <protection locked="0"/>
    </xf>
    <xf numFmtId="0" fontId="16" fillId="2" borderId="3" xfId="0" applyFont="1" applyFill="1" applyBorder="1" applyAlignment="1" applyProtection="1">
      <alignment horizontal="center" wrapText="1"/>
      <protection locked="0"/>
    </xf>
    <xf numFmtId="0" fontId="16" fillId="6" borderId="4" xfId="0" applyFont="1" applyFill="1" applyBorder="1" applyAlignment="1" applyProtection="1">
      <alignment horizontal="center" wrapText="1"/>
      <protection locked="0"/>
    </xf>
    <xf numFmtId="0" fontId="16" fillId="6" borderId="1" xfId="0" applyFont="1" applyFill="1" applyBorder="1" applyAlignment="1" applyProtection="1">
      <alignment horizontal="center" wrapText="1"/>
      <protection locked="0"/>
    </xf>
    <xf numFmtId="0" fontId="15" fillId="3" borderId="2" xfId="0" applyFont="1" applyFill="1" applyBorder="1" applyAlignment="1" applyProtection="1">
      <alignment horizontal="right" wrapText="1"/>
    </xf>
    <xf numFmtId="0" fontId="16" fillId="6" borderId="3" xfId="0" applyFont="1" applyFill="1" applyBorder="1" applyAlignment="1" applyProtection="1">
      <alignment horizontal="center" wrapText="1"/>
      <protection locked="0"/>
    </xf>
    <xf numFmtId="3" fontId="16" fillId="2" borderId="1" xfId="0" applyNumberFormat="1" applyFont="1" applyFill="1" applyBorder="1" applyAlignment="1" applyProtection="1">
      <alignment horizontal="center" wrapText="1"/>
      <protection locked="0"/>
    </xf>
    <xf numFmtId="3" fontId="16" fillId="2" borderId="3" xfId="0" applyNumberFormat="1" applyFont="1" applyFill="1" applyBorder="1" applyAlignment="1" applyProtection="1">
      <alignment horizontal="center" wrapText="1"/>
      <protection locked="0"/>
    </xf>
    <xf numFmtId="1" fontId="0" fillId="2" borderId="4" xfId="0" applyNumberFormat="1" applyFill="1" applyBorder="1" applyAlignment="1" applyProtection="1">
      <alignment horizontal="center" wrapText="1"/>
      <protection locked="0"/>
    </xf>
    <xf numFmtId="1" fontId="0" fillId="2" borderId="4" xfId="0" applyNumberFormat="1" applyFill="1" applyBorder="1" applyAlignment="1" applyProtection="1">
      <alignment horizontal="center" vertical="center" wrapText="1"/>
      <protection locked="0"/>
    </xf>
    <xf numFmtId="0" fontId="0" fillId="6" borderId="4" xfId="0" applyFill="1" applyBorder="1" applyAlignment="1" applyProtection="1">
      <alignment horizontal="center" wrapText="1"/>
      <protection locked="0"/>
    </xf>
    <xf numFmtId="0" fontId="0" fillId="6" borderId="1" xfId="0" applyFill="1" applyBorder="1" applyAlignment="1" applyProtection="1">
      <alignment horizontal="center" wrapText="1"/>
      <protection locked="0"/>
    </xf>
    <xf numFmtId="0" fontId="0" fillId="6" borderId="3" xfId="0" applyFill="1" applyBorder="1" applyAlignment="1" applyProtection="1">
      <alignment horizontal="center" wrapText="1"/>
      <protection locked="0"/>
    </xf>
    <xf numFmtId="0" fontId="0" fillId="0" borderId="1" xfId="0" applyBorder="1" applyAlignment="1">
      <alignment horizontal="center" vertical="center"/>
    </xf>
    <xf numFmtId="0" fontId="0" fillId="0" borderId="3" xfId="0" applyBorder="1" applyAlignment="1">
      <alignment horizontal="center" vertical="center"/>
    </xf>
    <xf numFmtId="0" fontId="20" fillId="9" borderId="30"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15" fillId="5" borderId="2" xfId="0" applyFont="1" applyFill="1" applyBorder="1" applyAlignment="1" applyProtection="1">
      <alignment horizontal="center" vertical="center" wrapText="1"/>
    </xf>
    <xf numFmtId="0" fontId="15" fillId="5" borderId="36"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xf>
    <xf numFmtId="0" fontId="16" fillId="2" borderId="12" xfId="0" applyFont="1" applyFill="1" applyBorder="1" applyAlignment="1" applyProtection="1">
      <alignment horizontal="center" wrapText="1"/>
      <protection locked="0"/>
    </xf>
    <xf numFmtId="0" fontId="16" fillId="2" borderId="13" xfId="0" applyFont="1" applyFill="1" applyBorder="1" applyAlignment="1" applyProtection="1">
      <alignment horizontal="center" wrapText="1"/>
      <protection locked="0"/>
    </xf>
    <xf numFmtId="0" fontId="16" fillId="2" borderId="27" xfId="0" applyFont="1" applyFill="1" applyBorder="1" applyAlignment="1" applyProtection="1">
      <alignment horizontal="center" wrapText="1"/>
      <protection locked="0"/>
    </xf>
    <xf numFmtId="0" fontId="0" fillId="6" borderId="1" xfId="0"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16" fillId="3" borderId="1" xfId="0" applyFont="1" applyFill="1" applyBorder="1" applyAlignment="1" applyProtection="1">
      <alignment horizontal="center" wrapText="1"/>
      <protection locked="0"/>
    </xf>
    <xf numFmtId="0" fontId="16" fillId="3" borderId="3" xfId="0" applyFont="1" applyFill="1" applyBorder="1" applyAlignment="1" applyProtection="1">
      <alignment horizontal="center" wrapText="1"/>
      <protection locked="0"/>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0" fillId="6" borderId="3"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3" fontId="16" fillId="2" borderId="12" xfId="0" applyNumberFormat="1" applyFont="1" applyFill="1" applyBorder="1" applyAlignment="1" applyProtection="1">
      <alignment horizontal="center" wrapText="1"/>
      <protection locked="0"/>
    </xf>
    <xf numFmtId="3" fontId="16" fillId="2" borderId="13" xfId="0" applyNumberFormat="1" applyFont="1" applyFill="1" applyBorder="1" applyAlignment="1" applyProtection="1">
      <alignment horizontal="center" wrapText="1"/>
      <protection locked="0"/>
    </xf>
    <xf numFmtId="0" fontId="0" fillId="3" borderId="1" xfId="0" applyFill="1" applyBorder="1" applyAlignment="1" applyProtection="1">
      <alignment horizontal="center" wrapText="1"/>
      <protection locked="0"/>
    </xf>
    <xf numFmtId="0" fontId="0" fillId="3" borderId="3" xfId="0" applyFill="1" applyBorder="1" applyAlignment="1" applyProtection="1">
      <alignment horizontal="center" wrapText="1"/>
      <protection locked="0"/>
    </xf>
    <xf numFmtId="0" fontId="15" fillId="5" borderId="28" xfId="0" applyFont="1" applyFill="1" applyBorder="1" applyAlignment="1" applyProtection="1">
      <alignment horizontal="center" vertical="center"/>
    </xf>
    <xf numFmtId="0" fontId="24" fillId="5" borderId="2" xfId="0" applyFont="1" applyFill="1" applyBorder="1" applyAlignment="1" applyProtection="1">
      <alignment horizontal="center" vertical="center"/>
    </xf>
    <xf numFmtId="0" fontId="24" fillId="5" borderId="36" xfId="0" applyFont="1" applyFill="1" applyBorder="1" applyAlignment="1" applyProtection="1">
      <alignment horizontal="center" vertical="center"/>
    </xf>
    <xf numFmtId="0" fontId="18" fillId="6" borderId="11" xfId="0" applyFont="1" applyFill="1" applyBorder="1" applyAlignment="1">
      <alignment horizontal="center"/>
    </xf>
    <xf numFmtId="0" fontId="18" fillId="6" borderId="29" xfId="0" applyFont="1" applyFill="1" applyBorder="1" applyAlignment="1">
      <alignment horizontal="center"/>
    </xf>
    <xf numFmtId="0" fontId="18" fillId="6" borderId="14" xfId="0" applyFont="1" applyFill="1" applyBorder="1" applyAlignment="1">
      <alignment horizontal="center"/>
    </xf>
    <xf numFmtId="0" fontId="8" fillId="5" borderId="1" xfId="0" applyFont="1" applyFill="1" applyBorder="1" applyAlignment="1" applyProtection="1">
      <alignment horizontal="center" vertical="center" wrapText="1"/>
    </xf>
    <xf numFmtId="0" fontId="0" fillId="5" borderId="4" xfId="0" applyFill="1" applyBorder="1" applyAlignment="1" applyProtection="1">
      <alignment horizontal="center" wrapText="1"/>
      <protection locked="0"/>
    </xf>
    <xf numFmtId="3" fontId="16" fillId="2" borderId="2" xfId="0" applyNumberFormat="1" applyFont="1" applyFill="1" applyBorder="1" applyAlignment="1" applyProtection="1">
      <alignment horizontal="center" wrapText="1"/>
      <protection locked="0"/>
    </xf>
    <xf numFmtId="0" fontId="16" fillId="0" borderId="1" xfId="0" applyFont="1" applyFill="1" applyBorder="1" applyAlignment="1" applyProtection="1">
      <alignment horizontal="center" wrapText="1"/>
      <protection locked="0"/>
    </xf>
    <xf numFmtId="0" fontId="16" fillId="0" borderId="3" xfId="0" applyFont="1" applyFill="1" applyBorder="1" applyAlignment="1" applyProtection="1">
      <alignment horizontal="center" wrapText="1"/>
      <protection locked="0"/>
    </xf>
    <xf numFmtId="0" fontId="16" fillId="0" borderId="2" xfId="0" applyFont="1" applyFill="1" applyBorder="1" applyAlignment="1" applyProtection="1">
      <alignment horizontal="center" wrapText="1"/>
      <protection locked="0"/>
    </xf>
    <xf numFmtId="0" fontId="16" fillId="0" borderId="4" xfId="0" applyFont="1" applyFill="1" applyBorder="1" applyAlignment="1" applyProtection="1">
      <alignment horizontal="center" wrapText="1"/>
      <protection locked="0"/>
    </xf>
    <xf numFmtId="3" fontId="16" fillId="2" borderId="11" xfId="0" applyNumberFormat="1" applyFont="1" applyFill="1" applyBorder="1" applyAlignment="1" applyProtection="1">
      <alignment horizontal="center" wrapText="1"/>
      <protection locked="0"/>
    </xf>
    <xf numFmtId="0" fontId="19" fillId="6" borderId="4" xfId="0" applyFont="1" applyFill="1" applyBorder="1" applyAlignment="1" applyProtection="1">
      <alignment horizontal="center" wrapText="1"/>
      <protection locked="0"/>
    </xf>
    <xf numFmtId="3" fontId="19" fillId="2" borderId="12" xfId="0" applyNumberFormat="1" applyFont="1" applyFill="1" applyBorder="1" applyAlignment="1" applyProtection="1">
      <alignment horizontal="center" wrapText="1"/>
      <protection locked="0"/>
    </xf>
    <xf numFmtId="3" fontId="19" fillId="2" borderId="13" xfId="0" applyNumberFormat="1" applyFont="1" applyFill="1" applyBorder="1" applyAlignment="1" applyProtection="1">
      <alignment horizontal="center" wrapText="1"/>
      <protection locked="0"/>
    </xf>
    <xf numFmtId="3" fontId="19" fillId="2" borderId="16" xfId="0" applyNumberFormat="1" applyFont="1" applyFill="1" applyBorder="1" applyAlignment="1" applyProtection="1">
      <alignment horizontal="center" wrapText="1"/>
      <protection locked="0"/>
    </xf>
    <xf numFmtId="3" fontId="19" fillId="2" borderId="1" xfId="0" applyNumberFormat="1" applyFont="1" applyFill="1" applyBorder="1" applyAlignment="1" applyProtection="1">
      <alignment horizontal="center" wrapText="1"/>
      <protection locked="0"/>
    </xf>
    <xf numFmtId="3" fontId="19" fillId="2" borderId="3" xfId="0" applyNumberFormat="1" applyFont="1" applyFill="1" applyBorder="1" applyAlignment="1" applyProtection="1">
      <alignment horizontal="center" wrapText="1"/>
      <protection locked="0"/>
    </xf>
    <xf numFmtId="3" fontId="19" fillId="2" borderId="2" xfId="0" applyNumberFormat="1" applyFont="1" applyFill="1" applyBorder="1" applyAlignment="1" applyProtection="1">
      <alignment horizontal="center" wrapText="1"/>
      <protection locked="0"/>
    </xf>
    <xf numFmtId="0" fontId="19" fillId="0" borderId="1" xfId="0" applyFont="1" applyFill="1" applyBorder="1" applyAlignment="1" applyProtection="1">
      <alignment horizontal="center" wrapText="1"/>
      <protection locked="0"/>
    </xf>
    <xf numFmtId="0" fontId="19" fillId="0" borderId="3" xfId="0" applyFont="1" applyFill="1" applyBorder="1" applyAlignment="1" applyProtection="1">
      <alignment horizontal="center" wrapText="1"/>
      <protection locked="0"/>
    </xf>
    <xf numFmtId="0" fontId="19" fillId="0" borderId="2" xfId="0" applyFont="1" applyFill="1" applyBorder="1" applyAlignment="1" applyProtection="1">
      <alignment horizontal="center" wrapText="1"/>
      <protection locked="0"/>
    </xf>
    <xf numFmtId="0" fontId="0" fillId="0" borderId="4"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19" fillId="2" borderId="1" xfId="0" applyFont="1" applyFill="1" applyBorder="1" applyAlignment="1" applyProtection="1">
      <alignment horizontal="center" wrapText="1"/>
      <protection locked="0"/>
    </xf>
    <xf numFmtId="0" fontId="19" fillId="2" borderId="3" xfId="0" applyFont="1" applyFill="1" applyBorder="1" applyAlignment="1" applyProtection="1">
      <alignment horizontal="center" wrapText="1"/>
      <protection locked="0"/>
    </xf>
    <xf numFmtId="0" fontId="19" fillId="2" borderId="12" xfId="0" applyFont="1" applyFill="1" applyBorder="1" applyAlignment="1" applyProtection="1">
      <alignment horizontal="center" wrapText="1"/>
      <protection locked="0"/>
    </xf>
    <xf numFmtId="0" fontId="19" fillId="2" borderId="13" xfId="0" applyFont="1" applyFill="1" applyBorder="1" applyAlignment="1" applyProtection="1">
      <alignment horizontal="center" wrapText="1"/>
      <protection locked="0"/>
    </xf>
    <xf numFmtId="0" fontId="19" fillId="2" borderId="2" xfId="0" applyFont="1" applyFill="1" applyBorder="1" applyAlignment="1" applyProtection="1">
      <alignment horizontal="center" wrapText="1"/>
      <protection locked="0"/>
    </xf>
    <xf numFmtId="0" fontId="0" fillId="0" borderId="1" xfId="0" applyFill="1" applyBorder="1" applyAlignment="1" applyProtection="1">
      <alignment horizontal="center" wrapText="1"/>
      <protection locked="0"/>
    </xf>
    <xf numFmtId="1" fontId="0" fillId="2" borderId="12" xfId="0" applyNumberFormat="1" applyFill="1" applyBorder="1" applyAlignment="1" applyProtection="1">
      <alignment horizontal="center" vertical="center" wrapText="1"/>
      <protection locked="0"/>
    </xf>
    <xf numFmtId="1" fontId="0" fillId="2" borderId="13" xfId="0" applyNumberFormat="1" applyFill="1" applyBorder="1" applyAlignment="1" applyProtection="1">
      <alignment horizontal="center" vertical="center" wrapText="1"/>
      <protection locked="0"/>
    </xf>
    <xf numFmtId="1" fontId="0" fillId="2" borderId="2" xfId="0" applyNumberFormat="1" applyFill="1" applyBorder="1" applyAlignment="1" applyProtection="1">
      <alignment horizontal="center" vertical="center" wrapText="1"/>
      <protection locked="0"/>
    </xf>
    <xf numFmtId="0" fontId="0" fillId="0" borderId="3" xfId="0" applyFill="1" applyBorder="1" applyAlignment="1" applyProtection="1">
      <alignment horizontal="center" wrapText="1"/>
      <protection locked="0"/>
    </xf>
    <xf numFmtId="0" fontId="0" fillId="0" borderId="2" xfId="0" applyFill="1" applyBorder="1" applyAlignment="1" applyProtection="1">
      <alignment horizontal="center" wrapText="1"/>
      <protection locked="0"/>
    </xf>
    <xf numFmtId="0" fontId="0" fillId="2" borderId="11" xfId="0" applyFill="1" applyBorder="1" applyAlignment="1" applyProtection="1">
      <alignment horizontal="center" wrapText="1"/>
      <protection locked="0"/>
    </xf>
    <xf numFmtId="3" fontId="16" fillId="2" borderId="23" xfId="0" applyNumberFormat="1" applyFont="1" applyFill="1" applyBorder="1" applyAlignment="1" applyProtection="1">
      <alignment horizontal="center" wrapText="1"/>
      <protection locked="0"/>
    </xf>
    <xf numFmtId="3" fontId="16" fillId="2" borderId="25" xfId="0" applyNumberFormat="1" applyFont="1" applyFill="1" applyBorder="1" applyAlignment="1" applyProtection="1">
      <alignment horizontal="center" wrapText="1"/>
      <protection locked="0"/>
    </xf>
    <xf numFmtId="0" fontId="16" fillId="2" borderId="11" xfId="0" applyFont="1" applyFill="1" applyBorder="1" applyAlignment="1" applyProtection="1">
      <alignment horizontal="center" wrapText="1"/>
      <protection locked="0"/>
    </xf>
    <xf numFmtId="0" fontId="2" fillId="2" borderId="25"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15" fillId="5" borderId="3" xfId="0" applyFont="1" applyFill="1" applyBorder="1" applyAlignment="1" applyProtection="1">
      <alignment horizontal="center" vertical="center"/>
    </xf>
    <xf numFmtId="0" fontId="15" fillId="0" borderId="4" xfId="0" applyFont="1" applyBorder="1" applyAlignment="1" applyProtection="1">
      <alignment horizontal="center" vertical="center" wrapText="1"/>
      <protection locked="0"/>
    </xf>
    <xf numFmtId="0" fontId="2"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15" fillId="0" borderId="4" xfId="0" applyFont="1" applyBorder="1" applyAlignment="1" applyProtection="1">
      <alignment horizontal="center" wrapText="1"/>
    </xf>
    <xf numFmtId="0" fontId="15" fillId="0" borderId="4" xfId="0" applyFont="1" applyBorder="1" applyAlignment="1" applyProtection="1">
      <alignment horizontal="center" vertical="center" wrapText="1"/>
    </xf>
    <xf numFmtId="3" fontId="19" fillId="2" borderId="14" xfId="0" applyNumberFormat="1" applyFont="1" applyFill="1" applyBorder="1" applyAlignment="1" applyProtection="1">
      <alignment horizontal="center" wrapText="1"/>
      <protection locked="0"/>
    </xf>
    <xf numFmtId="3" fontId="19" fillId="2" borderId="4" xfId="0" applyNumberFormat="1" applyFont="1" applyFill="1" applyBorder="1" applyAlignment="1" applyProtection="1">
      <alignment horizontal="center" wrapText="1"/>
      <protection locked="0"/>
    </xf>
    <xf numFmtId="0" fontId="19" fillId="0" borderId="4" xfId="0" applyFont="1" applyFill="1" applyBorder="1" applyAlignment="1" applyProtection="1">
      <alignment horizontal="center" wrapText="1"/>
      <protection locked="0"/>
    </xf>
    <xf numFmtId="0" fontId="2" fillId="2" borderId="17" xfId="0" applyFont="1" applyFill="1" applyBorder="1" applyAlignment="1" applyProtection="1">
      <alignment horizontal="left" vertical="top" wrapText="1"/>
      <protection locked="0"/>
    </xf>
    <xf numFmtId="0" fontId="4" fillId="2" borderId="23"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4" fillId="2" borderId="24"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4" fillId="2" borderId="22"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3" fontId="16" fillId="2" borderId="14" xfId="0" applyNumberFormat="1" applyFont="1" applyFill="1" applyBorder="1" applyAlignment="1" applyProtection="1">
      <alignment horizontal="center" vertical="center" wrapText="1"/>
      <protection locked="0"/>
    </xf>
    <xf numFmtId="3" fontId="16" fillId="2" borderId="12" xfId="0" applyNumberFormat="1" applyFont="1" applyFill="1" applyBorder="1" applyAlignment="1" applyProtection="1">
      <alignment horizontal="center" vertical="center" wrapText="1"/>
      <protection locked="0"/>
    </xf>
    <xf numFmtId="3" fontId="16" fillId="2" borderId="13" xfId="0" applyNumberFormat="1" applyFont="1" applyFill="1" applyBorder="1" applyAlignment="1" applyProtection="1">
      <alignment horizontal="center" vertical="center" wrapText="1"/>
      <protection locked="0"/>
    </xf>
    <xf numFmtId="3" fontId="16" fillId="2" borderId="1" xfId="0" applyNumberFormat="1" applyFont="1" applyFill="1" applyBorder="1" applyAlignment="1" applyProtection="1">
      <alignment horizontal="center" vertical="center" wrapText="1"/>
      <protection locked="0"/>
    </xf>
    <xf numFmtId="3" fontId="16" fillId="2" borderId="3" xfId="0" applyNumberFormat="1" applyFont="1" applyFill="1" applyBorder="1" applyAlignment="1" applyProtection="1">
      <alignment horizontal="center" vertical="center" wrapText="1"/>
      <protection locked="0"/>
    </xf>
    <xf numFmtId="3" fontId="16" fillId="2" borderId="1" xfId="0" applyNumberFormat="1" applyFont="1" applyFill="1" applyBorder="1" applyAlignment="1" applyProtection="1">
      <alignment horizontal="center" vertical="center"/>
      <protection locked="0"/>
    </xf>
    <xf numFmtId="3" fontId="16" fillId="2" borderId="3"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left" wrapText="1"/>
    </xf>
    <xf numFmtId="0" fontId="16" fillId="2" borderId="1"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1" fontId="0" fillId="2" borderId="1" xfId="0" applyNumberFormat="1" applyFill="1" applyBorder="1" applyAlignment="1" applyProtection="1">
      <alignment horizontal="center" vertical="center"/>
      <protection locked="0"/>
    </xf>
    <xf numFmtId="1" fontId="0" fillId="2" borderId="3"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wrapText="1"/>
      <protection locked="0"/>
    </xf>
    <xf numFmtId="1" fontId="0" fillId="2" borderId="3" xfId="0" applyNumberFormat="1" applyFill="1" applyBorder="1" applyAlignment="1" applyProtection="1">
      <alignment horizontal="center" wrapText="1"/>
      <protection locked="0"/>
    </xf>
    <xf numFmtId="3" fontId="16" fillId="2" borderId="1" xfId="0" applyNumberFormat="1" applyFont="1" applyFill="1" applyBorder="1" applyAlignment="1" applyProtection="1">
      <alignment horizontal="center"/>
      <protection locked="0"/>
    </xf>
    <xf numFmtId="3" fontId="16" fillId="2" borderId="3" xfId="0" applyNumberFormat="1" applyFont="1" applyFill="1" applyBorder="1" applyAlignment="1" applyProtection="1">
      <alignment horizontal="center"/>
      <protection locked="0"/>
    </xf>
    <xf numFmtId="0" fontId="19" fillId="3" borderId="4" xfId="0" applyFont="1" applyFill="1" applyBorder="1" applyAlignment="1" applyProtection="1">
      <alignment horizontal="center" wrapText="1"/>
      <protection locked="0"/>
    </xf>
    <xf numFmtId="0" fontId="19" fillId="3" borderId="1" xfId="0" applyFont="1" applyFill="1" applyBorder="1" applyAlignment="1" applyProtection="1">
      <alignment horizontal="center" wrapText="1"/>
      <protection locked="0"/>
    </xf>
  </cellXfs>
  <cellStyles count="1">
    <cellStyle name="Normál" xfId="0" builtinId="0"/>
  </cellStyles>
  <dxfs count="0"/>
  <tableStyles count="0" defaultTableStyle="TableStyleMedium2" defaultPivotStyle="PivotStyleLight16"/>
  <colors>
    <mruColors>
      <color rgb="FFF94A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H55"/>
  <sheetViews>
    <sheetView tabSelected="1" zoomScale="70" zoomScaleNormal="70" workbookViewId="0">
      <selection activeCell="B5" sqref="B5"/>
    </sheetView>
  </sheetViews>
  <sheetFormatPr defaultColWidth="9.140625" defaultRowHeight="15" x14ac:dyDescent="0.25"/>
  <cols>
    <col min="1" max="2" width="42.5703125" style="180" customWidth="1"/>
    <col min="3" max="3" width="38" style="180" customWidth="1"/>
    <col min="4" max="4" width="98.7109375" style="180" customWidth="1"/>
    <col min="5" max="5" width="55" style="180" customWidth="1"/>
    <col min="6" max="6" width="51.85546875" style="180" customWidth="1"/>
    <col min="7" max="7" width="67.5703125" style="180" customWidth="1"/>
    <col min="8" max="16384" width="9.140625" style="180"/>
  </cols>
  <sheetData>
    <row r="1" spans="1:8" ht="130.5" customHeight="1" thickBot="1" x14ac:dyDescent="0.3">
      <c r="A1" s="208" t="s">
        <v>338</v>
      </c>
      <c r="B1" s="209"/>
      <c r="C1" s="209"/>
      <c r="D1" s="209"/>
      <c r="E1" s="209"/>
      <c r="F1" s="209"/>
      <c r="G1" s="209"/>
    </row>
    <row r="2" spans="1:8" ht="101.25" customHeight="1" x14ac:dyDescent="0.25">
      <c r="A2" s="210"/>
      <c r="B2" s="211"/>
      <c r="C2" s="215" t="s">
        <v>351</v>
      </c>
      <c r="D2" s="218" t="s">
        <v>358</v>
      </c>
      <c r="E2" s="215" t="s">
        <v>352</v>
      </c>
      <c r="F2" s="215" t="s">
        <v>353</v>
      </c>
      <c r="G2" s="221" t="s">
        <v>354</v>
      </c>
    </row>
    <row r="3" spans="1:8" ht="108" customHeight="1" x14ac:dyDescent="0.25">
      <c r="A3" s="212" t="s">
        <v>9</v>
      </c>
      <c r="B3" s="213"/>
      <c r="C3" s="216"/>
      <c r="D3" s="216"/>
      <c r="E3" s="219"/>
      <c r="F3" s="216"/>
      <c r="G3" s="222"/>
    </row>
    <row r="4" spans="1:8" s="189" customFormat="1" ht="97.5" customHeight="1" thickBot="1" x14ac:dyDescent="0.3">
      <c r="A4" s="206" t="s">
        <v>357</v>
      </c>
      <c r="B4" s="214"/>
      <c r="C4" s="217"/>
      <c r="D4" s="217"/>
      <c r="E4" s="220"/>
      <c r="F4" s="217"/>
      <c r="G4" s="223"/>
      <c r="H4" s="198"/>
    </row>
    <row r="5" spans="1:8" s="189" customFormat="1" ht="28.5" x14ac:dyDescent="0.25">
      <c r="A5" s="203" t="s">
        <v>57</v>
      </c>
      <c r="B5" s="190">
        <v>0</v>
      </c>
      <c r="C5" s="195">
        <v>0</v>
      </c>
      <c r="D5" s="193">
        <v>0</v>
      </c>
      <c r="E5" s="193">
        <v>0</v>
      </c>
      <c r="F5" s="193">
        <v>0</v>
      </c>
      <c r="G5" s="195">
        <v>0</v>
      </c>
    </row>
    <row r="6" spans="1:8" s="189" customFormat="1" x14ac:dyDescent="0.25">
      <c r="A6" s="202" t="s">
        <v>225</v>
      </c>
      <c r="B6" s="190">
        <v>27.599999999999998</v>
      </c>
      <c r="C6" s="196">
        <v>3.2666666666666671</v>
      </c>
      <c r="D6" s="193">
        <v>14.166666666666666</v>
      </c>
      <c r="E6" s="193">
        <v>3.1999999999999997</v>
      </c>
      <c r="F6" s="193">
        <v>3.2666666666666671</v>
      </c>
      <c r="G6" s="196">
        <v>3.7</v>
      </c>
    </row>
    <row r="7" spans="1:8" s="189" customFormat="1" ht="28.5" x14ac:dyDescent="0.25">
      <c r="A7" s="203" t="s">
        <v>207</v>
      </c>
      <c r="B7" s="190">
        <v>32.799999999999997</v>
      </c>
      <c r="C7" s="196">
        <v>4.166666666666667</v>
      </c>
      <c r="D7" s="193">
        <v>16.333333333333332</v>
      </c>
      <c r="E7" s="193">
        <v>3.2666666666666671</v>
      </c>
      <c r="F7" s="193">
        <v>3.9333333333333336</v>
      </c>
      <c r="G7" s="196">
        <v>5.0999999999999996</v>
      </c>
    </row>
    <row r="8" spans="1:8" x14ac:dyDescent="0.25">
      <c r="A8" s="202" t="s">
        <v>249</v>
      </c>
      <c r="B8" s="190">
        <v>35.116666666666667</v>
      </c>
      <c r="C8" s="196">
        <v>4.0666666666666664</v>
      </c>
      <c r="D8" s="193">
        <v>15.666666666666666</v>
      </c>
      <c r="E8" s="193">
        <v>4.666666666666667</v>
      </c>
      <c r="F8" s="193">
        <v>4.7666666666666666</v>
      </c>
      <c r="G8" s="196">
        <v>5.95</v>
      </c>
      <c r="H8" s="204"/>
    </row>
    <row r="9" spans="1:8" s="189" customFormat="1" x14ac:dyDescent="0.25">
      <c r="A9" s="202" t="s">
        <v>231</v>
      </c>
      <c r="B9" s="190">
        <v>36.93333333333333</v>
      </c>
      <c r="C9" s="196">
        <v>5.0333333333333332</v>
      </c>
      <c r="D9" s="193">
        <v>17.333333333333332</v>
      </c>
      <c r="E9" s="193">
        <v>4.6333333333333337</v>
      </c>
      <c r="F9" s="193">
        <v>4.0333333333333332</v>
      </c>
      <c r="G9" s="196">
        <v>5.9</v>
      </c>
    </row>
    <row r="10" spans="1:8" s="189" customFormat="1" x14ac:dyDescent="0.25">
      <c r="A10" s="203" t="s">
        <v>213</v>
      </c>
      <c r="B10" s="190">
        <v>39.033333333333339</v>
      </c>
      <c r="C10" s="196">
        <v>4.9666666666666668</v>
      </c>
      <c r="D10" s="193">
        <v>17.5</v>
      </c>
      <c r="E10" s="193">
        <v>4.9666666666666668</v>
      </c>
      <c r="F10" s="193">
        <v>5</v>
      </c>
      <c r="G10" s="196">
        <v>6.6</v>
      </c>
    </row>
    <row r="11" spans="1:8" s="189" customFormat="1" x14ac:dyDescent="0.25">
      <c r="A11" s="203" t="s">
        <v>216</v>
      </c>
      <c r="B11" s="190">
        <v>39.221111111111114</v>
      </c>
      <c r="C11" s="196">
        <v>5.4722222222222214</v>
      </c>
      <c r="D11" s="193">
        <v>17.666666666666668</v>
      </c>
      <c r="E11" s="193">
        <v>5.5277777777777786</v>
      </c>
      <c r="F11" s="193">
        <v>5.1944444444444446</v>
      </c>
      <c r="G11" s="196">
        <v>5.36</v>
      </c>
    </row>
    <row r="12" spans="1:8" s="189" customFormat="1" ht="28.5" x14ac:dyDescent="0.25">
      <c r="A12" s="202" t="s">
        <v>219</v>
      </c>
      <c r="B12" s="190">
        <v>48.266666666666666</v>
      </c>
      <c r="C12" s="196">
        <v>6.166666666666667</v>
      </c>
      <c r="D12" s="193">
        <v>24</v>
      </c>
      <c r="E12" s="193">
        <v>6.333333333333333</v>
      </c>
      <c r="F12" s="193">
        <v>5.166666666666667</v>
      </c>
      <c r="G12" s="196">
        <v>6.6</v>
      </c>
    </row>
    <row r="13" spans="1:8" s="189" customFormat="1" ht="28.5" x14ac:dyDescent="0.25">
      <c r="A13" s="202" t="s">
        <v>240</v>
      </c>
      <c r="B13" s="190">
        <v>50.766666666666666</v>
      </c>
      <c r="C13" s="196">
        <v>6.333333333333333</v>
      </c>
      <c r="D13" s="193">
        <v>26</v>
      </c>
      <c r="E13" s="193">
        <v>6.166666666666667</v>
      </c>
      <c r="F13" s="193">
        <v>5.666666666666667</v>
      </c>
      <c r="G13" s="196">
        <v>6.6</v>
      </c>
    </row>
    <row r="14" spans="1:8" s="189" customFormat="1" x14ac:dyDescent="0.25">
      <c r="A14" s="202" t="s">
        <v>252</v>
      </c>
      <c r="B14" s="190">
        <v>51.06666666666667</v>
      </c>
      <c r="C14" s="196">
        <v>7</v>
      </c>
      <c r="D14" s="193">
        <v>25</v>
      </c>
      <c r="E14" s="193">
        <v>7.333333333333333</v>
      </c>
      <c r="F14" s="193">
        <v>5.833333333333333</v>
      </c>
      <c r="G14" s="196">
        <v>5.9</v>
      </c>
    </row>
    <row r="15" spans="1:8" s="189" customFormat="1" x14ac:dyDescent="0.25">
      <c r="A15" s="202" t="s">
        <v>243</v>
      </c>
      <c r="B15" s="190">
        <v>51.083333333333336</v>
      </c>
      <c r="C15" s="196">
        <v>7</v>
      </c>
      <c r="D15" s="193">
        <v>23</v>
      </c>
      <c r="E15" s="193">
        <v>8</v>
      </c>
      <c r="F15" s="193">
        <v>6.333333333333333</v>
      </c>
      <c r="G15" s="196">
        <v>6.75</v>
      </c>
    </row>
    <row r="16" spans="1:8" s="189" customFormat="1" ht="28.5" x14ac:dyDescent="0.25">
      <c r="A16" s="202" t="s">
        <v>237</v>
      </c>
      <c r="B16" s="190">
        <v>51.583333333333336</v>
      </c>
      <c r="C16" s="196">
        <v>6.3055555555555562</v>
      </c>
      <c r="D16" s="193">
        <v>22.944444444444446</v>
      </c>
      <c r="E16" s="193">
        <v>8.1666666666666661</v>
      </c>
      <c r="F16" s="193">
        <v>7.166666666666667</v>
      </c>
      <c r="G16" s="196">
        <v>7</v>
      </c>
    </row>
    <row r="17" spans="1:7" s="189" customFormat="1" ht="28.5" x14ac:dyDescent="0.25">
      <c r="A17" s="202" t="s">
        <v>234</v>
      </c>
      <c r="B17" s="190">
        <v>52.583333333333336</v>
      </c>
      <c r="C17" s="196">
        <v>6.666666666666667</v>
      </c>
      <c r="D17" s="193">
        <v>25</v>
      </c>
      <c r="E17" s="193">
        <v>7.833333333333333</v>
      </c>
      <c r="F17" s="193">
        <v>6.333333333333333</v>
      </c>
      <c r="G17" s="196">
        <v>6.75</v>
      </c>
    </row>
    <row r="18" spans="1:7" s="189" customFormat="1" ht="28.5" x14ac:dyDescent="0.25">
      <c r="A18" s="202" t="s">
        <v>228</v>
      </c>
      <c r="B18" s="190">
        <v>53.583333333333329</v>
      </c>
      <c r="C18" s="196">
        <v>7.166666666666667</v>
      </c>
      <c r="D18" s="193">
        <v>27</v>
      </c>
      <c r="E18" s="193">
        <v>6.5</v>
      </c>
      <c r="F18" s="193">
        <v>5.666666666666667</v>
      </c>
      <c r="G18" s="196">
        <v>7.25</v>
      </c>
    </row>
    <row r="19" spans="1:7" s="189" customFormat="1" x14ac:dyDescent="0.25">
      <c r="A19" s="202" t="s">
        <v>222</v>
      </c>
      <c r="B19" s="190">
        <v>54.05777777777778</v>
      </c>
      <c r="C19" s="196">
        <v>6.166666666666667</v>
      </c>
      <c r="D19" s="193">
        <v>26.888888888888889</v>
      </c>
      <c r="E19" s="193">
        <v>7.666666666666667</v>
      </c>
      <c r="F19" s="193">
        <v>6.0555555555555545</v>
      </c>
      <c r="G19" s="196">
        <v>7.2799999999999994</v>
      </c>
    </row>
    <row r="20" spans="1:7" s="189" customFormat="1" x14ac:dyDescent="0.25">
      <c r="A20" s="202" t="s">
        <v>246</v>
      </c>
      <c r="B20" s="190">
        <v>54.521111111111111</v>
      </c>
      <c r="C20" s="196">
        <v>6</v>
      </c>
      <c r="D20" s="193">
        <v>26</v>
      </c>
      <c r="E20" s="193">
        <v>9.1944444444444446</v>
      </c>
      <c r="F20" s="193">
        <v>7.166666666666667</v>
      </c>
      <c r="G20" s="196">
        <v>6.16</v>
      </c>
    </row>
    <row r="21" spans="1:7" s="189" customFormat="1" x14ac:dyDescent="0.25">
      <c r="A21" s="203" t="s">
        <v>210</v>
      </c>
      <c r="B21" s="190">
        <v>59.392222222222223</v>
      </c>
      <c r="C21" s="196">
        <v>6</v>
      </c>
      <c r="D21" s="193">
        <v>30.555555555555557</v>
      </c>
      <c r="E21" s="193">
        <v>7.5277777777777777</v>
      </c>
      <c r="F21" s="193">
        <v>6.3888888888888884</v>
      </c>
      <c r="G21" s="196">
        <v>8.92</v>
      </c>
    </row>
    <row r="22" spans="1:7" s="189" customFormat="1" ht="42.75" customHeight="1" x14ac:dyDescent="0.25">
      <c r="A22" s="206" t="s">
        <v>359</v>
      </c>
      <c r="B22" s="207"/>
      <c r="C22" s="197"/>
      <c r="D22" s="194"/>
      <c r="E22" s="194"/>
      <c r="F22" s="194"/>
      <c r="G22" s="197"/>
    </row>
    <row r="23" spans="1:7" s="189" customFormat="1" ht="28.5" x14ac:dyDescent="0.25">
      <c r="A23" s="203" t="s">
        <v>66</v>
      </c>
      <c r="B23" s="191">
        <v>0</v>
      </c>
      <c r="C23" s="196">
        <v>0</v>
      </c>
      <c r="D23" s="193">
        <v>0</v>
      </c>
      <c r="E23" s="193">
        <v>0</v>
      </c>
      <c r="F23" s="193">
        <v>0</v>
      </c>
      <c r="G23" s="196">
        <v>0</v>
      </c>
    </row>
    <row r="24" spans="1:7" s="189" customFormat="1" x14ac:dyDescent="0.25">
      <c r="A24" s="202" t="s">
        <v>262</v>
      </c>
      <c r="B24" s="190">
        <v>35.842222222222219</v>
      </c>
      <c r="C24" s="196">
        <v>4.6388888888888884</v>
      </c>
      <c r="D24" s="193">
        <v>16.5</v>
      </c>
      <c r="E24" s="193">
        <v>4.3055555555555554</v>
      </c>
      <c r="F24" s="193">
        <v>5.2777777777777777</v>
      </c>
      <c r="G24" s="196">
        <v>5.12</v>
      </c>
    </row>
    <row r="25" spans="1:7" s="189" customFormat="1" x14ac:dyDescent="0.25">
      <c r="A25" s="202" t="s">
        <v>259</v>
      </c>
      <c r="B25" s="190">
        <v>38.416666666666664</v>
      </c>
      <c r="C25" s="196">
        <v>5.3055555555555554</v>
      </c>
      <c r="D25" s="193">
        <v>16</v>
      </c>
      <c r="E25" s="193">
        <v>5.833333333333333</v>
      </c>
      <c r="F25" s="193">
        <v>5.2777777777777777</v>
      </c>
      <c r="G25" s="196">
        <v>6</v>
      </c>
    </row>
    <row r="26" spans="1:7" s="189" customFormat="1" ht="28.5" x14ac:dyDescent="0.25">
      <c r="A26" s="202" t="s">
        <v>265</v>
      </c>
      <c r="B26" s="190">
        <v>51.366666666666667</v>
      </c>
      <c r="C26" s="196">
        <v>7.5</v>
      </c>
      <c r="D26" s="193">
        <v>22</v>
      </c>
      <c r="E26" s="193">
        <v>7.5</v>
      </c>
      <c r="F26" s="193">
        <v>7.166666666666667</v>
      </c>
      <c r="G26" s="196">
        <v>7.2</v>
      </c>
    </row>
    <row r="27" spans="1:7" s="189" customFormat="1" x14ac:dyDescent="0.25">
      <c r="A27" s="202" t="s">
        <v>256</v>
      </c>
      <c r="B27" s="190">
        <v>52.2</v>
      </c>
      <c r="C27" s="196">
        <v>6.5</v>
      </c>
      <c r="D27" s="193">
        <v>23.333333333333332</v>
      </c>
      <c r="E27" s="193">
        <v>8.1666666666666661</v>
      </c>
      <c r="F27" s="193">
        <v>6</v>
      </c>
      <c r="G27" s="196">
        <v>8.1999999999999993</v>
      </c>
    </row>
    <row r="28" spans="1:7" s="189" customFormat="1" x14ac:dyDescent="0.25">
      <c r="A28" s="202" t="s">
        <v>268</v>
      </c>
      <c r="B28" s="190">
        <v>52.466666666666661</v>
      </c>
      <c r="C28" s="196">
        <v>8.1666666666666661</v>
      </c>
      <c r="D28" s="193">
        <v>23.5</v>
      </c>
      <c r="E28" s="193">
        <v>7</v>
      </c>
      <c r="F28" s="193">
        <v>7</v>
      </c>
      <c r="G28" s="196">
        <v>6.8</v>
      </c>
    </row>
    <row r="29" spans="1:7" s="189" customFormat="1" x14ac:dyDescent="0.25">
      <c r="A29" s="202" t="s">
        <v>271</v>
      </c>
      <c r="B29" s="190">
        <v>54.337777777777781</v>
      </c>
      <c r="C29" s="196">
        <v>7.166666666666667</v>
      </c>
      <c r="D29" s="193">
        <v>25.833333333333332</v>
      </c>
      <c r="E29" s="193">
        <v>7.4722222222222223</v>
      </c>
      <c r="F29" s="193">
        <v>6.3055555555555562</v>
      </c>
      <c r="G29" s="196">
        <v>7.56</v>
      </c>
    </row>
    <row r="30" spans="1:7" s="189" customFormat="1" ht="40.5" customHeight="1" x14ac:dyDescent="0.25">
      <c r="A30" s="206" t="s">
        <v>360</v>
      </c>
      <c r="B30" s="207"/>
      <c r="C30" s="197"/>
      <c r="D30" s="194"/>
      <c r="E30" s="194"/>
      <c r="F30" s="194"/>
      <c r="G30" s="197"/>
    </row>
    <row r="31" spans="1:7" s="189" customFormat="1" x14ac:dyDescent="0.25">
      <c r="A31" s="202" t="s">
        <v>277</v>
      </c>
      <c r="B31" s="190">
        <v>55.916666666666671</v>
      </c>
      <c r="C31" s="196">
        <v>7.666666666666667</v>
      </c>
      <c r="D31" s="193">
        <v>25.416666666666668</v>
      </c>
      <c r="E31" s="193">
        <v>8.5</v>
      </c>
      <c r="F31" s="193">
        <v>6.333333333333333</v>
      </c>
      <c r="G31" s="196">
        <v>8</v>
      </c>
    </row>
    <row r="32" spans="1:7" s="189" customFormat="1" x14ac:dyDescent="0.25">
      <c r="A32" s="202" t="s">
        <v>274</v>
      </c>
      <c r="B32" s="190">
        <v>55.94</v>
      </c>
      <c r="C32" s="196">
        <v>7.666666666666667</v>
      </c>
      <c r="D32" s="193">
        <v>24.5</v>
      </c>
      <c r="E32" s="193">
        <v>10</v>
      </c>
      <c r="F32" s="193">
        <v>6.333333333333333</v>
      </c>
      <c r="G32" s="196">
        <v>7.44</v>
      </c>
    </row>
    <row r="35" spans="3:3" hidden="1" x14ac:dyDescent="0.25">
      <c r="C35" s="192"/>
    </row>
    <row r="36" spans="3:3" hidden="1" x14ac:dyDescent="0.25">
      <c r="C36" s="192"/>
    </row>
    <row r="37" spans="3:3" hidden="1" x14ac:dyDescent="0.25">
      <c r="C37" s="192"/>
    </row>
    <row r="38" spans="3:3" hidden="1" x14ac:dyDescent="0.25">
      <c r="C38" s="192"/>
    </row>
    <row r="39" spans="3:3" hidden="1" x14ac:dyDescent="0.25">
      <c r="C39" s="192"/>
    </row>
    <row r="40" spans="3:3" hidden="1" x14ac:dyDescent="0.25">
      <c r="C40" s="192"/>
    </row>
    <row r="41" spans="3:3" hidden="1" x14ac:dyDescent="0.25">
      <c r="C41" s="192"/>
    </row>
    <row r="42" spans="3:3" hidden="1" x14ac:dyDescent="0.25">
      <c r="C42" s="192"/>
    </row>
    <row r="43" spans="3:3" hidden="1" x14ac:dyDescent="0.25">
      <c r="C43" s="192"/>
    </row>
    <row r="44" spans="3:3" hidden="1" x14ac:dyDescent="0.25">
      <c r="C44" s="192"/>
    </row>
    <row r="45" spans="3:3" hidden="1" x14ac:dyDescent="0.25">
      <c r="C45" s="192"/>
    </row>
    <row r="46" spans="3:3" ht="15" hidden="1" customHeight="1" x14ac:dyDescent="0.25">
      <c r="C46" s="192"/>
    </row>
    <row r="47" spans="3:3" ht="15" hidden="1" customHeight="1" x14ac:dyDescent="0.25">
      <c r="C47" s="192"/>
    </row>
    <row r="48" spans="3:3" ht="15" hidden="1" customHeight="1" x14ac:dyDescent="0.25">
      <c r="C48" s="192"/>
    </row>
    <row r="49" spans="1:3" ht="15" hidden="1" customHeight="1" x14ac:dyDescent="0.25">
      <c r="C49" s="192"/>
    </row>
    <row r="50" spans="1:3" ht="15" hidden="1" customHeight="1" x14ac:dyDescent="0.25">
      <c r="A50" s="183"/>
      <c r="B50" s="183"/>
      <c r="C50" s="192"/>
    </row>
    <row r="51" spans="1:3" ht="15" hidden="1" customHeight="1" x14ac:dyDescent="0.25">
      <c r="C51" s="192"/>
    </row>
    <row r="52" spans="1:3" ht="29.25" hidden="1" customHeight="1" thickBot="1" x14ac:dyDescent="0.3">
      <c r="C52" s="192"/>
    </row>
    <row r="53" spans="1:3" hidden="1" x14ac:dyDescent="0.25">
      <c r="C53" s="192"/>
    </row>
    <row r="54" spans="1:3" hidden="1" x14ac:dyDescent="0.25">
      <c r="C54" s="192"/>
    </row>
    <row r="55" spans="1:3" ht="15" hidden="1" customHeight="1" x14ac:dyDescent="0.25"/>
  </sheetData>
  <sheetProtection algorithmName="SHA-512" hashValue="Ii1xQlhzbD40xVb+22Ej2DylbH8r9hylPUpaSnN6l3ccCzeuxECgvaJypEo/oTs48S5OaSTmBgo3sRtTLMiA9g==" saltValue="l+hsi4cZ+49elFQYsqSesg==" spinCount="100000" sheet="1" formatCells="0" formatColumns="0" formatRows="0" insertColumns="0" insertRows="0" insertHyperlinks="0" deleteColumns="0" deleteRows="0" sort="0" autoFilter="0" pivotTables="0"/>
  <sortState ref="A31:H32">
    <sortCondition ref="B31:B32"/>
  </sortState>
  <mergeCells count="11">
    <mergeCell ref="A30:B30"/>
    <mergeCell ref="A1:G1"/>
    <mergeCell ref="A2:B2"/>
    <mergeCell ref="A3:B3"/>
    <mergeCell ref="A4:B4"/>
    <mergeCell ref="A22:B22"/>
    <mergeCell ref="C2:C4"/>
    <mergeCell ref="D2:D4"/>
    <mergeCell ref="E2:E4"/>
    <mergeCell ref="F2:F4"/>
    <mergeCell ref="G2:G4"/>
  </mergeCells>
  <pageMargins left="0.70866141732283472" right="0.70866141732283472" top="0.74803149606299213" bottom="0.74803149606299213" header="0.31496062992125984" footer="0.31496062992125984"/>
  <pageSetup paperSize="8" scale="6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L7" sqref="L7:M7"/>
    </sheetView>
  </sheetViews>
  <sheetFormatPr defaultRowHeight="15" x14ac:dyDescent="0.25"/>
  <cols>
    <col min="1" max="1" width="9.85546875" style="36" customWidth="1"/>
    <col min="2" max="2" width="33.85546875" customWidth="1"/>
    <col min="3" max="3" width="29.7109375" customWidth="1"/>
    <col min="4" max="4" width="40.5703125" style="15" customWidth="1"/>
    <col min="5" max="5" width="15.28515625" style="21" customWidth="1"/>
    <col min="6" max="6" width="27.4257812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25</v>
      </c>
      <c r="C1" s="259"/>
      <c r="D1" s="259"/>
      <c r="E1" s="260"/>
      <c r="F1" s="73"/>
      <c r="G1" s="73"/>
      <c r="H1" s="73"/>
      <c r="I1" s="104"/>
      <c r="J1" s="261" t="s">
        <v>326</v>
      </c>
      <c r="K1" s="262"/>
      <c r="L1" s="267" t="s">
        <v>26</v>
      </c>
      <c r="M1" s="262"/>
      <c r="N1" s="261" t="s">
        <v>27</v>
      </c>
      <c r="O1" s="268"/>
      <c r="P1" s="261" t="s">
        <v>327</v>
      </c>
      <c r="Q1" s="262"/>
      <c r="R1" s="261" t="s">
        <v>328</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5"/>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43</v>
      </c>
      <c r="I4" s="129" t="s">
        <v>10</v>
      </c>
      <c r="J4" s="263"/>
      <c r="K4" s="264"/>
      <c r="L4" s="263"/>
      <c r="M4" s="264"/>
      <c r="N4" s="269"/>
      <c r="O4" s="270"/>
      <c r="P4" s="263"/>
      <c r="Q4" s="264"/>
      <c r="R4" s="263"/>
      <c r="S4" s="264"/>
    </row>
    <row r="5" spans="1:19" s="8" customFormat="1" ht="16.5" customHeight="1" thickBot="1" x14ac:dyDescent="0.3">
      <c r="A5" s="307" t="s">
        <v>35</v>
      </c>
      <c r="B5" s="308"/>
      <c r="C5" s="308"/>
      <c r="D5" s="308"/>
      <c r="E5" s="308"/>
      <c r="F5" s="308"/>
      <c r="G5" s="308"/>
      <c r="H5" s="308"/>
      <c r="I5" s="308"/>
      <c r="J5" s="265"/>
      <c r="K5" s="266"/>
      <c r="L5" s="265"/>
      <c r="M5" s="266"/>
      <c r="N5" s="271"/>
      <c r="O5" s="272"/>
      <c r="P5" s="265"/>
      <c r="Q5" s="266"/>
      <c r="R5" s="265"/>
      <c r="S5" s="266"/>
    </row>
    <row r="6" spans="1:19" ht="63" customHeight="1" x14ac:dyDescent="0.25">
      <c r="A6" s="91">
        <v>1</v>
      </c>
      <c r="B6" s="98" t="s">
        <v>129</v>
      </c>
      <c r="C6" s="99" t="s">
        <v>130</v>
      </c>
      <c r="D6" s="99" t="s">
        <v>131</v>
      </c>
      <c r="E6" s="100">
        <v>18000000</v>
      </c>
      <c r="F6" s="92"/>
      <c r="G6" s="94">
        <f>SUM(J6:S6)</f>
        <v>79</v>
      </c>
      <c r="H6" s="80">
        <v>9000000</v>
      </c>
      <c r="I6" s="74"/>
      <c r="J6" s="309">
        <v>17</v>
      </c>
      <c r="K6" s="309"/>
      <c r="L6" s="309">
        <v>15</v>
      </c>
      <c r="M6" s="309"/>
      <c r="N6" s="309">
        <v>13</v>
      </c>
      <c r="O6" s="309"/>
      <c r="P6" s="309">
        <v>20</v>
      </c>
      <c r="Q6" s="309"/>
      <c r="R6" s="309">
        <v>14</v>
      </c>
      <c r="S6" s="309"/>
    </row>
    <row r="7" spans="1:19" ht="171.75" x14ac:dyDescent="0.25">
      <c r="A7" s="89">
        <v>2</v>
      </c>
      <c r="B7" s="95" t="s">
        <v>132</v>
      </c>
      <c r="C7" s="95" t="s">
        <v>57</v>
      </c>
      <c r="D7" s="95" t="s">
        <v>58</v>
      </c>
      <c r="E7" s="97">
        <v>35000000</v>
      </c>
      <c r="F7" s="95" t="s">
        <v>317</v>
      </c>
      <c r="G7" s="94">
        <f>SUM(J7,L7,N7,P7,R7)</f>
        <v>0</v>
      </c>
      <c r="H7" s="67"/>
      <c r="I7" s="74"/>
      <c r="J7" s="287"/>
      <c r="K7" s="287"/>
      <c r="L7" s="287"/>
      <c r="M7" s="287"/>
      <c r="N7" s="287"/>
      <c r="O7" s="287"/>
      <c r="P7" s="287"/>
      <c r="Q7" s="287"/>
      <c r="R7" s="287"/>
      <c r="S7" s="287"/>
    </row>
    <row r="8" spans="1:19" ht="63" customHeight="1" x14ac:dyDescent="0.25">
      <c r="A8" s="91">
        <v>3</v>
      </c>
      <c r="B8" s="98" t="s">
        <v>133</v>
      </c>
      <c r="C8" s="99" t="s">
        <v>134</v>
      </c>
      <c r="D8" s="99" t="s">
        <v>135</v>
      </c>
      <c r="E8" s="100">
        <v>40000000</v>
      </c>
      <c r="F8" s="92"/>
      <c r="G8" s="94">
        <f t="shared" ref="G8:G19" si="0">SUM(J8,L8,N8,P8,R8)</f>
        <v>60</v>
      </c>
      <c r="H8" s="67">
        <v>5000000</v>
      </c>
      <c r="I8" s="74"/>
      <c r="J8" s="287">
        <v>12</v>
      </c>
      <c r="K8" s="287"/>
      <c r="L8" s="287">
        <v>12</v>
      </c>
      <c r="M8" s="287"/>
      <c r="N8" s="287">
        <v>12</v>
      </c>
      <c r="O8" s="287"/>
      <c r="P8" s="287">
        <v>14</v>
      </c>
      <c r="Q8" s="287"/>
      <c r="R8" s="287">
        <v>10</v>
      </c>
      <c r="S8" s="287"/>
    </row>
    <row r="9" spans="1:19" ht="57.75" customHeight="1" x14ac:dyDescent="0.25">
      <c r="A9" s="91">
        <v>4</v>
      </c>
      <c r="B9" s="98" t="s">
        <v>136</v>
      </c>
      <c r="C9" s="99" t="s">
        <v>137</v>
      </c>
      <c r="D9" s="99" t="s">
        <v>138</v>
      </c>
      <c r="E9" s="100">
        <v>10000000</v>
      </c>
      <c r="F9" s="92"/>
      <c r="G9" s="94">
        <f t="shared" si="0"/>
        <v>73</v>
      </c>
      <c r="H9" s="67">
        <v>6000000</v>
      </c>
      <c r="I9" s="74"/>
      <c r="J9" s="287">
        <v>16</v>
      </c>
      <c r="K9" s="287"/>
      <c r="L9" s="287">
        <v>15</v>
      </c>
      <c r="M9" s="287"/>
      <c r="N9" s="287">
        <v>10</v>
      </c>
      <c r="O9" s="287"/>
      <c r="P9" s="287">
        <v>19</v>
      </c>
      <c r="Q9" s="287"/>
      <c r="R9" s="287">
        <v>13</v>
      </c>
      <c r="S9" s="287"/>
    </row>
    <row r="10" spans="1:19" ht="64.5" customHeight="1" x14ac:dyDescent="0.25">
      <c r="A10" s="91">
        <v>5</v>
      </c>
      <c r="B10" s="98" t="s">
        <v>139</v>
      </c>
      <c r="C10" s="99" t="s">
        <v>140</v>
      </c>
      <c r="D10" s="99" t="s">
        <v>141</v>
      </c>
      <c r="E10" s="100">
        <v>30000000</v>
      </c>
      <c r="F10" s="92"/>
      <c r="G10" s="94">
        <f t="shared" si="0"/>
        <v>84</v>
      </c>
      <c r="H10" s="67">
        <v>16000000</v>
      </c>
      <c r="I10" s="74"/>
      <c r="J10" s="287">
        <v>18</v>
      </c>
      <c r="K10" s="287"/>
      <c r="L10" s="287">
        <v>17</v>
      </c>
      <c r="M10" s="287"/>
      <c r="N10" s="287">
        <v>12</v>
      </c>
      <c r="O10" s="287"/>
      <c r="P10" s="287">
        <v>20</v>
      </c>
      <c r="Q10" s="287"/>
      <c r="R10" s="287">
        <v>17</v>
      </c>
      <c r="S10" s="287"/>
    </row>
    <row r="11" spans="1:19" ht="63" customHeight="1" x14ac:dyDescent="0.25">
      <c r="A11" s="91">
        <v>6</v>
      </c>
      <c r="B11" s="98" t="s">
        <v>142</v>
      </c>
      <c r="C11" s="99" t="s">
        <v>143</v>
      </c>
      <c r="D11" s="99" t="s">
        <v>144</v>
      </c>
      <c r="E11" s="100">
        <v>25000000</v>
      </c>
      <c r="F11" s="92"/>
      <c r="G11" s="94">
        <f t="shared" si="0"/>
        <v>70</v>
      </c>
      <c r="H11" s="67">
        <v>5000000</v>
      </c>
      <c r="I11" s="74"/>
      <c r="J11" s="287">
        <v>15</v>
      </c>
      <c r="K11" s="287"/>
      <c r="L11" s="287">
        <v>15</v>
      </c>
      <c r="M11" s="287"/>
      <c r="N11" s="287">
        <v>10</v>
      </c>
      <c r="O11" s="287"/>
      <c r="P11" s="287">
        <v>17</v>
      </c>
      <c r="Q11" s="287"/>
      <c r="R11" s="287">
        <v>13</v>
      </c>
      <c r="S11" s="287"/>
    </row>
    <row r="12" spans="1:19" ht="66" customHeight="1" x14ac:dyDescent="0.25">
      <c r="A12" s="91">
        <v>7</v>
      </c>
      <c r="B12" s="98" t="s">
        <v>145</v>
      </c>
      <c r="C12" s="99" t="s">
        <v>146</v>
      </c>
      <c r="D12" s="99" t="s">
        <v>147</v>
      </c>
      <c r="E12" s="100">
        <v>12000000</v>
      </c>
      <c r="F12" s="92"/>
      <c r="G12" s="94">
        <f t="shared" si="0"/>
        <v>75</v>
      </c>
      <c r="H12" s="67">
        <v>7000000</v>
      </c>
      <c r="I12" s="74"/>
      <c r="J12" s="287">
        <v>15</v>
      </c>
      <c r="K12" s="287"/>
      <c r="L12" s="287">
        <v>17</v>
      </c>
      <c r="M12" s="287"/>
      <c r="N12" s="287">
        <v>11</v>
      </c>
      <c r="O12" s="287"/>
      <c r="P12" s="287">
        <v>18</v>
      </c>
      <c r="Q12" s="287"/>
      <c r="R12" s="287">
        <v>14</v>
      </c>
      <c r="S12" s="287"/>
    </row>
    <row r="13" spans="1:19" ht="63.75" customHeight="1" x14ac:dyDescent="0.25">
      <c r="A13" s="91">
        <v>8</v>
      </c>
      <c r="B13" s="98" t="s">
        <v>148</v>
      </c>
      <c r="C13" s="99" t="s">
        <v>149</v>
      </c>
      <c r="D13" s="99" t="s">
        <v>150</v>
      </c>
      <c r="E13" s="100">
        <v>15000000</v>
      </c>
      <c r="F13" s="92"/>
      <c r="G13" s="94">
        <f t="shared" si="0"/>
        <v>45</v>
      </c>
      <c r="H13" s="74">
        <v>0</v>
      </c>
      <c r="I13" s="74"/>
      <c r="J13" s="287">
        <v>10</v>
      </c>
      <c r="K13" s="287"/>
      <c r="L13" s="287">
        <v>8</v>
      </c>
      <c r="M13" s="287"/>
      <c r="N13" s="287">
        <v>9</v>
      </c>
      <c r="O13" s="287"/>
      <c r="P13" s="287">
        <v>10</v>
      </c>
      <c r="Q13" s="287"/>
      <c r="R13" s="287">
        <v>8</v>
      </c>
      <c r="S13" s="287"/>
    </row>
    <row r="14" spans="1:19" ht="51.75" customHeight="1" x14ac:dyDescent="0.25">
      <c r="A14" s="91">
        <v>9</v>
      </c>
      <c r="B14" s="98" t="s">
        <v>151</v>
      </c>
      <c r="C14" s="99" t="s">
        <v>152</v>
      </c>
      <c r="D14" s="99" t="s">
        <v>153</v>
      </c>
      <c r="E14" s="100">
        <v>25000000</v>
      </c>
      <c r="F14" s="92"/>
      <c r="G14" s="94">
        <f t="shared" si="0"/>
        <v>64</v>
      </c>
      <c r="H14" s="67">
        <v>5800000</v>
      </c>
      <c r="I14" s="74"/>
      <c r="J14" s="287">
        <v>12</v>
      </c>
      <c r="K14" s="287"/>
      <c r="L14" s="287">
        <v>13</v>
      </c>
      <c r="M14" s="287"/>
      <c r="N14" s="287">
        <v>10</v>
      </c>
      <c r="O14" s="287"/>
      <c r="P14" s="287">
        <v>16</v>
      </c>
      <c r="Q14" s="287"/>
      <c r="R14" s="287">
        <v>13</v>
      </c>
      <c r="S14" s="287"/>
    </row>
    <row r="15" spans="1:19" ht="61.5" customHeight="1" x14ac:dyDescent="0.25">
      <c r="A15" s="91">
        <v>10</v>
      </c>
      <c r="B15" s="98" t="s">
        <v>154</v>
      </c>
      <c r="C15" s="99" t="s">
        <v>155</v>
      </c>
      <c r="D15" s="99" t="s">
        <v>156</v>
      </c>
      <c r="E15" s="100">
        <v>48000000</v>
      </c>
      <c r="F15" s="92"/>
      <c r="G15" s="94">
        <f t="shared" si="0"/>
        <v>61</v>
      </c>
      <c r="H15" s="67">
        <v>3000000</v>
      </c>
      <c r="I15" s="138"/>
      <c r="J15" s="287">
        <v>13</v>
      </c>
      <c r="K15" s="287"/>
      <c r="L15" s="287">
        <v>13</v>
      </c>
      <c r="M15" s="287"/>
      <c r="N15" s="287">
        <v>10</v>
      </c>
      <c r="O15" s="287"/>
      <c r="P15" s="287">
        <v>12</v>
      </c>
      <c r="Q15" s="287"/>
      <c r="R15" s="287">
        <v>13</v>
      </c>
      <c r="S15" s="287"/>
    </row>
    <row r="16" spans="1:19" ht="61.5" customHeight="1" x14ac:dyDescent="0.25">
      <c r="A16" s="91">
        <v>11</v>
      </c>
      <c r="B16" s="98" t="s">
        <v>157</v>
      </c>
      <c r="C16" s="99" t="s">
        <v>158</v>
      </c>
      <c r="D16" s="99" t="s">
        <v>159</v>
      </c>
      <c r="E16" s="100">
        <v>29800000</v>
      </c>
      <c r="F16" s="92"/>
      <c r="G16" s="94">
        <f t="shared" si="0"/>
        <v>77</v>
      </c>
      <c r="H16" s="67">
        <v>8000000</v>
      </c>
      <c r="I16" s="138"/>
      <c r="J16" s="287">
        <v>16</v>
      </c>
      <c r="K16" s="287"/>
      <c r="L16" s="287">
        <v>14</v>
      </c>
      <c r="M16" s="287"/>
      <c r="N16" s="287">
        <v>12</v>
      </c>
      <c r="O16" s="287"/>
      <c r="P16" s="287">
        <v>20</v>
      </c>
      <c r="Q16" s="287"/>
      <c r="R16" s="287">
        <v>15</v>
      </c>
      <c r="S16" s="287"/>
    </row>
    <row r="17" spans="1:19" ht="61.5" customHeight="1" x14ac:dyDescent="0.25">
      <c r="A17" s="91">
        <v>12</v>
      </c>
      <c r="B17" s="98" t="s">
        <v>160</v>
      </c>
      <c r="C17" s="99" t="s">
        <v>161</v>
      </c>
      <c r="D17" s="99" t="s">
        <v>162</v>
      </c>
      <c r="E17" s="100">
        <v>35000000</v>
      </c>
      <c r="F17" s="92"/>
      <c r="G17" s="94">
        <f t="shared" si="0"/>
        <v>45</v>
      </c>
      <c r="H17" s="74">
        <v>0</v>
      </c>
      <c r="I17" s="138"/>
      <c r="J17" s="287">
        <v>9</v>
      </c>
      <c r="K17" s="287"/>
      <c r="L17" s="287">
        <v>10</v>
      </c>
      <c r="M17" s="287"/>
      <c r="N17" s="287">
        <v>8</v>
      </c>
      <c r="O17" s="287"/>
      <c r="P17" s="287">
        <v>10</v>
      </c>
      <c r="Q17" s="287"/>
      <c r="R17" s="287">
        <v>8</v>
      </c>
      <c r="S17" s="287"/>
    </row>
    <row r="18" spans="1:19" ht="61.5" customHeight="1" x14ac:dyDescent="0.25">
      <c r="A18" s="91">
        <v>13</v>
      </c>
      <c r="B18" s="98" t="s">
        <v>163</v>
      </c>
      <c r="C18" s="99" t="s">
        <v>164</v>
      </c>
      <c r="D18" s="99" t="s">
        <v>165</v>
      </c>
      <c r="E18" s="100">
        <v>12500000</v>
      </c>
      <c r="F18" s="92"/>
      <c r="G18" s="94">
        <f t="shared" si="0"/>
        <v>56</v>
      </c>
      <c r="H18" s="74">
        <v>0</v>
      </c>
      <c r="I18" s="138"/>
      <c r="J18" s="287">
        <v>12</v>
      </c>
      <c r="K18" s="287"/>
      <c r="L18" s="287">
        <v>13</v>
      </c>
      <c r="M18" s="287"/>
      <c r="N18" s="287">
        <v>9</v>
      </c>
      <c r="O18" s="287"/>
      <c r="P18" s="287">
        <v>12</v>
      </c>
      <c r="Q18" s="287"/>
      <c r="R18" s="287">
        <v>10</v>
      </c>
      <c r="S18" s="287"/>
    </row>
    <row r="19" spans="1:19" ht="64.5" customHeight="1" x14ac:dyDescent="0.25">
      <c r="A19" s="91">
        <v>14</v>
      </c>
      <c r="B19" s="98" t="s">
        <v>166</v>
      </c>
      <c r="C19" s="99" t="s">
        <v>167</v>
      </c>
      <c r="D19" s="99" t="s">
        <v>168</v>
      </c>
      <c r="E19" s="100">
        <v>8000000</v>
      </c>
      <c r="F19" s="92"/>
      <c r="G19" s="94">
        <f t="shared" si="0"/>
        <v>44</v>
      </c>
      <c r="H19" s="74">
        <v>0</v>
      </c>
      <c r="I19" s="138"/>
      <c r="J19" s="287">
        <v>9</v>
      </c>
      <c r="K19" s="287"/>
      <c r="L19" s="287">
        <v>10</v>
      </c>
      <c r="M19" s="287"/>
      <c r="N19" s="287">
        <v>8</v>
      </c>
      <c r="O19" s="287"/>
      <c r="P19" s="287">
        <v>10</v>
      </c>
      <c r="Q19" s="287"/>
      <c r="R19" s="287">
        <v>7</v>
      </c>
      <c r="S19" s="287"/>
    </row>
    <row r="20" spans="1:19" ht="18" x14ac:dyDescent="0.25">
      <c r="A20" s="121"/>
      <c r="B20" s="314" t="s">
        <v>11</v>
      </c>
      <c r="C20" s="314"/>
      <c r="D20" s="314"/>
      <c r="E20" s="96">
        <f>SUM(E6:E19)</f>
        <v>343300000</v>
      </c>
      <c r="F20" s="130"/>
      <c r="G20" s="130"/>
      <c r="H20" s="74"/>
      <c r="I20" s="138"/>
      <c r="J20" s="312"/>
      <c r="K20" s="312"/>
      <c r="L20" s="312"/>
      <c r="M20" s="312"/>
      <c r="N20" s="312"/>
      <c r="O20" s="312"/>
      <c r="P20" s="312"/>
      <c r="Q20" s="312"/>
      <c r="R20" s="312"/>
      <c r="S20" s="312"/>
    </row>
    <row r="21" spans="1:19" ht="29.25" x14ac:dyDescent="0.25">
      <c r="A21" s="132"/>
      <c r="B21" s="133"/>
      <c r="C21" s="106"/>
      <c r="D21" s="106"/>
      <c r="E21" s="134"/>
      <c r="F21" s="106"/>
      <c r="G21" s="64" t="s">
        <v>12</v>
      </c>
      <c r="H21" s="83">
        <f>SUM(H6:H20)</f>
        <v>64800000</v>
      </c>
      <c r="I21" s="135"/>
      <c r="J21" s="137"/>
      <c r="K21" s="137"/>
      <c r="L21" s="137"/>
      <c r="M21" s="137"/>
      <c r="N21" s="137"/>
      <c r="O21" s="137"/>
      <c r="P21" s="137"/>
      <c r="Q21" s="137"/>
      <c r="R21" s="137"/>
      <c r="S21" s="137"/>
    </row>
  </sheetData>
  <mergeCells count="85">
    <mergeCell ref="B20:D20"/>
    <mergeCell ref="J20:K20"/>
    <mergeCell ref="L20:M20"/>
    <mergeCell ref="N20:O20"/>
    <mergeCell ref="P20:Q20"/>
    <mergeCell ref="R20:S20"/>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H13" sqref="H13"/>
    </sheetView>
  </sheetViews>
  <sheetFormatPr defaultRowHeight="15" x14ac:dyDescent="0.25"/>
  <cols>
    <col min="1" max="1" width="9.85546875" style="36" customWidth="1"/>
    <col min="2" max="2" width="33.85546875" customWidth="1"/>
    <col min="3" max="3" width="29.7109375" customWidth="1"/>
    <col min="4" max="4" width="40.5703125" style="15" customWidth="1"/>
    <col min="5" max="5" width="15.28515625" style="21" customWidth="1"/>
    <col min="6" max="6" width="27.4257812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25</v>
      </c>
      <c r="C1" s="259"/>
      <c r="D1" s="259"/>
      <c r="E1" s="260"/>
      <c r="F1" s="73"/>
      <c r="G1" s="73"/>
      <c r="H1" s="73"/>
      <c r="I1" s="104"/>
      <c r="J1" s="261" t="s">
        <v>326</v>
      </c>
      <c r="K1" s="262"/>
      <c r="L1" s="267" t="s">
        <v>26</v>
      </c>
      <c r="M1" s="262"/>
      <c r="N1" s="261" t="s">
        <v>27</v>
      </c>
      <c r="O1" s="268"/>
      <c r="P1" s="261" t="s">
        <v>327</v>
      </c>
      <c r="Q1" s="262"/>
      <c r="R1" s="261" t="s">
        <v>328</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5"/>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43</v>
      </c>
      <c r="I4" s="129" t="s">
        <v>10</v>
      </c>
      <c r="J4" s="263"/>
      <c r="K4" s="264"/>
      <c r="L4" s="263"/>
      <c r="M4" s="264"/>
      <c r="N4" s="269"/>
      <c r="O4" s="270"/>
      <c r="P4" s="263"/>
      <c r="Q4" s="264"/>
      <c r="R4" s="263"/>
      <c r="S4" s="264"/>
    </row>
    <row r="5" spans="1:19" s="8" customFormat="1" ht="16.5" customHeight="1" thickBot="1" x14ac:dyDescent="0.3">
      <c r="A5" s="307" t="s">
        <v>35</v>
      </c>
      <c r="B5" s="308"/>
      <c r="C5" s="308"/>
      <c r="D5" s="308"/>
      <c r="E5" s="308"/>
      <c r="F5" s="308"/>
      <c r="G5" s="308"/>
      <c r="H5" s="308"/>
      <c r="I5" s="308"/>
      <c r="J5" s="265"/>
      <c r="K5" s="266"/>
      <c r="L5" s="265"/>
      <c r="M5" s="266"/>
      <c r="N5" s="271"/>
      <c r="O5" s="272"/>
      <c r="P5" s="265"/>
      <c r="Q5" s="266"/>
      <c r="R5" s="265"/>
      <c r="S5" s="266"/>
    </row>
    <row r="6" spans="1:19" ht="63" customHeight="1" x14ac:dyDescent="0.25">
      <c r="A6" s="91">
        <v>1</v>
      </c>
      <c r="B6" s="98" t="s">
        <v>129</v>
      </c>
      <c r="C6" s="99" t="s">
        <v>130</v>
      </c>
      <c r="D6" s="99" t="s">
        <v>131</v>
      </c>
      <c r="E6" s="100">
        <v>18000000</v>
      </c>
      <c r="F6" s="92"/>
      <c r="G6" s="182">
        <f>SUM(J6:S6)</f>
        <v>70</v>
      </c>
      <c r="H6" s="177">
        <v>12000000</v>
      </c>
      <c r="I6" s="166" t="s">
        <v>337</v>
      </c>
      <c r="J6" s="319">
        <v>11.5</v>
      </c>
      <c r="K6" s="319"/>
      <c r="L6" s="319">
        <v>18</v>
      </c>
      <c r="M6" s="319"/>
      <c r="N6" s="319">
        <v>16</v>
      </c>
      <c r="O6" s="319"/>
      <c r="P6" s="319">
        <v>12.833333333333334</v>
      </c>
      <c r="Q6" s="319"/>
      <c r="R6" s="319">
        <v>11.666666666666666</v>
      </c>
      <c r="S6" s="319"/>
    </row>
    <row r="7" spans="1:19" ht="171.75" x14ac:dyDescent="0.25">
      <c r="A7" s="89">
        <v>2</v>
      </c>
      <c r="B7" s="95" t="s">
        <v>132</v>
      </c>
      <c r="C7" s="95" t="s">
        <v>57</v>
      </c>
      <c r="D7" s="95" t="s">
        <v>58</v>
      </c>
      <c r="E7" s="97">
        <v>35000000</v>
      </c>
      <c r="F7" s="95" t="s">
        <v>317</v>
      </c>
      <c r="G7" s="182">
        <f>SUM(J7,L7,N7,P7,R7)</f>
        <v>0</v>
      </c>
      <c r="H7" s="176">
        <v>0</v>
      </c>
      <c r="I7" s="166"/>
      <c r="J7" s="318">
        <v>0</v>
      </c>
      <c r="K7" s="318"/>
      <c r="L7" s="318">
        <v>0</v>
      </c>
      <c r="M7" s="318"/>
      <c r="N7" s="318">
        <v>0</v>
      </c>
      <c r="O7" s="318"/>
      <c r="P7" s="318">
        <v>0</v>
      </c>
      <c r="Q7" s="318"/>
      <c r="R7" s="318">
        <v>0</v>
      </c>
      <c r="S7" s="318"/>
    </row>
    <row r="8" spans="1:19" ht="63" customHeight="1" x14ac:dyDescent="0.25">
      <c r="A8" s="91">
        <v>3</v>
      </c>
      <c r="B8" s="98" t="s">
        <v>133</v>
      </c>
      <c r="C8" s="99" t="s">
        <v>134</v>
      </c>
      <c r="D8" s="99" t="s">
        <v>135</v>
      </c>
      <c r="E8" s="100">
        <v>40000000</v>
      </c>
      <c r="F8" s="92"/>
      <c r="G8" s="182">
        <f t="shared" ref="G8:G19" si="0">SUM(J8,L8,N8,P8,R8)</f>
        <v>54</v>
      </c>
      <c r="H8" s="176">
        <v>4000000</v>
      </c>
      <c r="I8" s="166"/>
      <c r="J8" s="318">
        <v>11.5</v>
      </c>
      <c r="K8" s="318"/>
      <c r="L8" s="318">
        <v>11.5</v>
      </c>
      <c r="M8" s="318"/>
      <c r="N8" s="318">
        <v>8.6666666666666661</v>
      </c>
      <c r="O8" s="318"/>
      <c r="P8" s="318">
        <v>12</v>
      </c>
      <c r="Q8" s="318"/>
      <c r="R8" s="318">
        <v>10.333333333333334</v>
      </c>
      <c r="S8" s="318"/>
    </row>
    <row r="9" spans="1:19" ht="57.75" customHeight="1" x14ac:dyDescent="0.25">
      <c r="A9" s="91">
        <v>4</v>
      </c>
      <c r="B9" s="98" t="s">
        <v>136</v>
      </c>
      <c r="C9" s="99" t="s">
        <v>137</v>
      </c>
      <c r="D9" s="99" t="s">
        <v>138</v>
      </c>
      <c r="E9" s="100">
        <v>10000000</v>
      </c>
      <c r="F9" s="92"/>
      <c r="G9" s="182">
        <f t="shared" si="0"/>
        <v>65.5</v>
      </c>
      <c r="H9" s="176">
        <v>6500000</v>
      </c>
      <c r="I9" s="166"/>
      <c r="J9" s="318">
        <v>13.333333333333334</v>
      </c>
      <c r="K9" s="318"/>
      <c r="L9" s="318">
        <v>18</v>
      </c>
      <c r="M9" s="318"/>
      <c r="N9" s="318">
        <v>9.6666666666666661</v>
      </c>
      <c r="O9" s="318"/>
      <c r="P9" s="318">
        <v>12.333333333333334</v>
      </c>
      <c r="Q9" s="318"/>
      <c r="R9" s="318">
        <v>12.166666666666666</v>
      </c>
      <c r="S9" s="318"/>
    </row>
    <row r="10" spans="1:19" ht="64.5" customHeight="1" x14ac:dyDescent="0.25">
      <c r="A10" s="91">
        <v>5</v>
      </c>
      <c r="B10" s="98" t="s">
        <v>139</v>
      </c>
      <c r="C10" s="99" t="s">
        <v>140</v>
      </c>
      <c r="D10" s="99" t="s">
        <v>141</v>
      </c>
      <c r="E10" s="100">
        <v>30000000</v>
      </c>
      <c r="F10" s="92"/>
      <c r="G10" s="182">
        <f t="shared" si="0"/>
        <v>74.166666666666671</v>
      </c>
      <c r="H10" s="176">
        <v>14000000</v>
      </c>
      <c r="I10" s="166"/>
      <c r="J10" s="318">
        <v>18</v>
      </c>
      <c r="K10" s="318"/>
      <c r="L10" s="318">
        <v>19</v>
      </c>
      <c r="M10" s="318"/>
      <c r="N10" s="318">
        <v>5</v>
      </c>
      <c r="O10" s="318"/>
      <c r="P10" s="318">
        <v>18</v>
      </c>
      <c r="Q10" s="318"/>
      <c r="R10" s="318">
        <v>14.166666666666666</v>
      </c>
      <c r="S10" s="318"/>
    </row>
    <row r="11" spans="1:19" ht="63" customHeight="1" x14ac:dyDescent="0.25">
      <c r="A11" s="91">
        <v>6</v>
      </c>
      <c r="B11" s="98" t="s">
        <v>142</v>
      </c>
      <c r="C11" s="99" t="s">
        <v>143</v>
      </c>
      <c r="D11" s="99" t="s">
        <v>144</v>
      </c>
      <c r="E11" s="100">
        <v>25000000</v>
      </c>
      <c r="F11" s="92"/>
      <c r="G11" s="182">
        <f t="shared" si="0"/>
        <v>58.333333333333336</v>
      </c>
      <c r="H11" s="176">
        <v>4000000</v>
      </c>
      <c r="I11" s="166"/>
      <c r="J11" s="318">
        <v>12.166666666666666</v>
      </c>
      <c r="K11" s="318"/>
      <c r="L11" s="318">
        <v>11.333333333333334</v>
      </c>
      <c r="M11" s="318"/>
      <c r="N11" s="318">
        <v>12</v>
      </c>
      <c r="O11" s="318"/>
      <c r="P11" s="318">
        <v>11.5</v>
      </c>
      <c r="Q11" s="318"/>
      <c r="R11" s="318">
        <v>11.333333333333334</v>
      </c>
      <c r="S11" s="318"/>
    </row>
    <row r="12" spans="1:19" ht="66" customHeight="1" x14ac:dyDescent="0.25">
      <c r="A12" s="91">
        <v>7</v>
      </c>
      <c r="B12" s="98" t="s">
        <v>145</v>
      </c>
      <c r="C12" s="99" t="s">
        <v>146</v>
      </c>
      <c r="D12" s="99" t="s">
        <v>147</v>
      </c>
      <c r="E12" s="100">
        <v>12000000</v>
      </c>
      <c r="F12" s="92"/>
      <c r="G12" s="182">
        <f t="shared" si="0"/>
        <v>66.666666666666657</v>
      </c>
      <c r="H12" s="176">
        <v>6000000</v>
      </c>
      <c r="I12" s="166"/>
      <c r="J12" s="318">
        <v>15</v>
      </c>
      <c r="K12" s="318"/>
      <c r="L12" s="318">
        <v>18</v>
      </c>
      <c r="M12" s="318"/>
      <c r="N12" s="318">
        <v>7.666666666666667</v>
      </c>
      <c r="O12" s="318"/>
      <c r="P12" s="318">
        <v>17</v>
      </c>
      <c r="Q12" s="318"/>
      <c r="R12" s="318">
        <v>9</v>
      </c>
      <c r="S12" s="318"/>
    </row>
    <row r="13" spans="1:19" ht="63.75" customHeight="1" x14ac:dyDescent="0.25">
      <c r="A13" s="91">
        <v>8</v>
      </c>
      <c r="B13" s="98" t="s">
        <v>148</v>
      </c>
      <c r="C13" s="99" t="s">
        <v>149</v>
      </c>
      <c r="D13" s="99" t="s">
        <v>150</v>
      </c>
      <c r="E13" s="100">
        <v>15000000</v>
      </c>
      <c r="F13" s="92"/>
      <c r="G13" s="182">
        <f t="shared" si="0"/>
        <v>28.4</v>
      </c>
      <c r="H13" s="176">
        <v>0</v>
      </c>
      <c r="I13" s="166"/>
      <c r="J13" s="318">
        <v>6.8</v>
      </c>
      <c r="K13" s="318"/>
      <c r="L13" s="318">
        <v>4.8</v>
      </c>
      <c r="M13" s="318"/>
      <c r="N13" s="318">
        <v>4.4000000000000004</v>
      </c>
      <c r="O13" s="318"/>
      <c r="P13" s="318">
        <v>6.4</v>
      </c>
      <c r="Q13" s="318"/>
      <c r="R13" s="318">
        <v>6</v>
      </c>
      <c r="S13" s="318"/>
    </row>
    <row r="14" spans="1:19" ht="51.75" customHeight="1" x14ac:dyDescent="0.25">
      <c r="A14" s="91">
        <v>9</v>
      </c>
      <c r="B14" s="98" t="s">
        <v>151</v>
      </c>
      <c r="C14" s="99" t="s">
        <v>152</v>
      </c>
      <c r="D14" s="99" t="s">
        <v>153</v>
      </c>
      <c r="E14" s="100">
        <v>25000000</v>
      </c>
      <c r="F14" s="92"/>
      <c r="G14" s="182">
        <f t="shared" si="0"/>
        <v>51.5</v>
      </c>
      <c r="H14" s="176">
        <v>5000000</v>
      </c>
      <c r="I14" s="166"/>
      <c r="J14" s="318">
        <v>11.833333333333334</v>
      </c>
      <c r="K14" s="318"/>
      <c r="L14" s="318">
        <v>10.833333333333334</v>
      </c>
      <c r="M14" s="318"/>
      <c r="N14" s="318">
        <v>7</v>
      </c>
      <c r="O14" s="318"/>
      <c r="P14" s="318">
        <v>11.666666666666666</v>
      </c>
      <c r="Q14" s="318"/>
      <c r="R14" s="318">
        <v>10.166666666666666</v>
      </c>
      <c r="S14" s="318"/>
    </row>
    <row r="15" spans="1:19" ht="61.5" customHeight="1" x14ac:dyDescent="0.25">
      <c r="A15" s="91">
        <v>10</v>
      </c>
      <c r="B15" s="98" t="s">
        <v>154</v>
      </c>
      <c r="C15" s="99" t="s">
        <v>155</v>
      </c>
      <c r="D15" s="99" t="s">
        <v>156</v>
      </c>
      <c r="E15" s="100">
        <v>48000000</v>
      </c>
      <c r="F15" s="92"/>
      <c r="G15" s="182">
        <f t="shared" si="0"/>
        <v>50.5</v>
      </c>
      <c r="H15" s="176">
        <v>3000000</v>
      </c>
      <c r="I15" s="166"/>
      <c r="J15" s="319">
        <v>11.666666666666666</v>
      </c>
      <c r="K15" s="319"/>
      <c r="L15" s="294">
        <v>9.1666666666666661</v>
      </c>
      <c r="M15" s="295"/>
      <c r="N15" s="319">
        <v>7.166666666666667</v>
      </c>
      <c r="O15" s="319"/>
      <c r="P15" s="319">
        <v>11.833333333333334</v>
      </c>
      <c r="Q15" s="319"/>
      <c r="R15" s="319">
        <v>10.666666666666666</v>
      </c>
      <c r="S15" s="294"/>
    </row>
    <row r="16" spans="1:19" ht="61.5" customHeight="1" x14ac:dyDescent="0.25">
      <c r="A16" s="91">
        <v>11</v>
      </c>
      <c r="B16" s="98" t="s">
        <v>157</v>
      </c>
      <c r="C16" s="99" t="s">
        <v>158</v>
      </c>
      <c r="D16" s="99" t="s">
        <v>159</v>
      </c>
      <c r="E16" s="100">
        <v>29800000</v>
      </c>
      <c r="F16" s="92"/>
      <c r="G16" s="182">
        <f t="shared" si="0"/>
        <v>68.833333333333343</v>
      </c>
      <c r="H16" s="176">
        <v>8000000</v>
      </c>
      <c r="I16" s="166"/>
      <c r="J16" s="319">
        <v>17</v>
      </c>
      <c r="K16" s="319"/>
      <c r="L16" s="294">
        <v>16</v>
      </c>
      <c r="M16" s="295"/>
      <c r="N16" s="319">
        <v>17</v>
      </c>
      <c r="O16" s="319"/>
      <c r="P16" s="319">
        <v>10.833333333333334</v>
      </c>
      <c r="Q16" s="319"/>
      <c r="R16" s="319">
        <v>8</v>
      </c>
      <c r="S16" s="294"/>
    </row>
    <row r="17" spans="1:19" ht="61.5" customHeight="1" x14ac:dyDescent="0.25">
      <c r="A17" s="91">
        <v>12</v>
      </c>
      <c r="B17" s="98" t="s">
        <v>160</v>
      </c>
      <c r="C17" s="99" t="s">
        <v>161</v>
      </c>
      <c r="D17" s="99" t="s">
        <v>162</v>
      </c>
      <c r="E17" s="100">
        <v>35000000</v>
      </c>
      <c r="F17" s="92"/>
      <c r="G17" s="182">
        <f t="shared" si="0"/>
        <v>27.2</v>
      </c>
      <c r="H17" s="176">
        <v>500000</v>
      </c>
      <c r="I17" s="166"/>
      <c r="J17" s="319">
        <v>4.2</v>
      </c>
      <c r="K17" s="319"/>
      <c r="L17" s="294">
        <v>8</v>
      </c>
      <c r="M17" s="295"/>
      <c r="N17" s="319">
        <v>6.4</v>
      </c>
      <c r="O17" s="319"/>
      <c r="P17" s="319">
        <v>5.2</v>
      </c>
      <c r="Q17" s="319"/>
      <c r="R17" s="319">
        <v>3.4</v>
      </c>
      <c r="S17" s="294"/>
    </row>
    <row r="18" spans="1:19" ht="61.5" customHeight="1" x14ac:dyDescent="0.25">
      <c r="A18" s="91">
        <v>13</v>
      </c>
      <c r="B18" s="98" t="s">
        <v>163</v>
      </c>
      <c r="C18" s="99" t="s">
        <v>164</v>
      </c>
      <c r="D18" s="99" t="s">
        <v>165</v>
      </c>
      <c r="E18" s="100">
        <v>12500000</v>
      </c>
      <c r="F18" s="92"/>
      <c r="G18" s="182">
        <f t="shared" si="0"/>
        <v>53</v>
      </c>
      <c r="H18" s="176">
        <v>500000</v>
      </c>
      <c r="I18" s="166"/>
      <c r="J18" s="319">
        <v>14</v>
      </c>
      <c r="K18" s="319"/>
      <c r="L18" s="294">
        <v>6</v>
      </c>
      <c r="M18" s="295"/>
      <c r="N18" s="319">
        <v>14</v>
      </c>
      <c r="O18" s="319"/>
      <c r="P18" s="319">
        <v>13</v>
      </c>
      <c r="Q18" s="319"/>
      <c r="R18" s="319">
        <v>6</v>
      </c>
      <c r="S18" s="294"/>
    </row>
    <row r="19" spans="1:19" ht="64.5" customHeight="1" x14ac:dyDescent="0.25">
      <c r="A19" s="91">
        <v>14</v>
      </c>
      <c r="B19" s="98" t="s">
        <v>166</v>
      </c>
      <c r="C19" s="99" t="s">
        <v>167</v>
      </c>
      <c r="D19" s="99" t="s">
        <v>168</v>
      </c>
      <c r="E19" s="100">
        <v>8000000</v>
      </c>
      <c r="F19" s="92"/>
      <c r="G19" s="182">
        <f t="shared" si="0"/>
        <v>20</v>
      </c>
      <c r="H19" s="176">
        <v>300000</v>
      </c>
      <c r="I19" s="166"/>
      <c r="J19" s="319">
        <v>4</v>
      </c>
      <c r="K19" s="319"/>
      <c r="L19" s="294">
        <v>5</v>
      </c>
      <c r="M19" s="295"/>
      <c r="N19" s="319">
        <v>3.2</v>
      </c>
      <c r="O19" s="319"/>
      <c r="P19" s="319">
        <v>4.2</v>
      </c>
      <c r="Q19" s="319"/>
      <c r="R19" s="319">
        <v>3.6</v>
      </c>
      <c r="S19" s="294"/>
    </row>
    <row r="20" spans="1:19" ht="18" x14ac:dyDescent="0.25">
      <c r="A20" s="121"/>
      <c r="B20" s="314" t="s">
        <v>11</v>
      </c>
      <c r="C20" s="314"/>
      <c r="D20" s="314"/>
      <c r="E20" s="96">
        <f>SUM(E6:E19)</f>
        <v>343300000</v>
      </c>
      <c r="F20" s="130"/>
      <c r="G20" s="130"/>
      <c r="H20" s="74"/>
      <c r="I20" s="74"/>
      <c r="J20" s="312"/>
      <c r="K20" s="312"/>
      <c r="L20" s="312"/>
      <c r="M20" s="312"/>
      <c r="N20" s="313"/>
      <c r="O20" s="315"/>
      <c r="P20" s="312"/>
      <c r="Q20" s="312"/>
      <c r="R20" s="312"/>
      <c r="S20" s="313"/>
    </row>
    <row r="21" spans="1:19" ht="29.25" x14ac:dyDescent="0.25">
      <c r="A21" s="132"/>
      <c r="B21" s="133"/>
      <c r="C21" s="106"/>
      <c r="D21" s="106"/>
      <c r="E21" s="134"/>
      <c r="F21" s="106"/>
      <c r="G21" s="64" t="s">
        <v>12</v>
      </c>
      <c r="H21" s="83">
        <f>SUM(H6:H20)</f>
        <v>63800000</v>
      </c>
      <c r="I21" s="135"/>
      <c r="J21" s="136"/>
      <c r="K21" s="136"/>
      <c r="L21" s="136"/>
      <c r="M21" s="136"/>
      <c r="N21" s="136"/>
      <c r="O21" s="136"/>
      <c r="P21" s="136"/>
      <c r="Q21" s="136"/>
      <c r="R21" s="136"/>
      <c r="S21" s="136"/>
    </row>
  </sheetData>
  <mergeCells count="85">
    <mergeCell ref="J18:K18"/>
    <mergeCell ref="L18:M18"/>
    <mergeCell ref="N18:O18"/>
    <mergeCell ref="P18:Q18"/>
    <mergeCell ref="R18:S18"/>
    <mergeCell ref="B20:D20"/>
    <mergeCell ref="J20:K20"/>
    <mergeCell ref="L20:M20"/>
    <mergeCell ref="N20:O20"/>
    <mergeCell ref="P20:Q20"/>
    <mergeCell ref="R20:S20"/>
    <mergeCell ref="J16:K16"/>
    <mergeCell ref="L16:M16"/>
    <mergeCell ref="N16:O16"/>
    <mergeCell ref="P16:Q16"/>
    <mergeCell ref="R16:S16"/>
    <mergeCell ref="J17:K17"/>
    <mergeCell ref="L17:M17"/>
    <mergeCell ref="N17:O17"/>
    <mergeCell ref="P17:Q17"/>
    <mergeCell ref="R17:S17"/>
    <mergeCell ref="J19:K19"/>
    <mergeCell ref="L19:M19"/>
    <mergeCell ref="N19:O19"/>
    <mergeCell ref="P19:Q19"/>
    <mergeCell ref="R19:S19"/>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J12" sqref="J12:K12"/>
    </sheetView>
  </sheetViews>
  <sheetFormatPr defaultRowHeight="15" x14ac:dyDescent="0.25"/>
  <cols>
    <col min="1" max="1" width="9.85546875" style="36" customWidth="1"/>
    <col min="2" max="2" width="33.85546875" customWidth="1"/>
    <col min="3" max="3" width="29.7109375" customWidth="1"/>
    <col min="4" max="4" width="40.5703125" style="15" customWidth="1"/>
    <col min="5" max="5" width="15.28515625" style="21" customWidth="1"/>
    <col min="6" max="6" width="27.4257812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25</v>
      </c>
      <c r="C1" s="259"/>
      <c r="D1" s="259"/>
      <c r="E1" s="260"/>
      <c r="F1" s="73"/>
      <c r="G1" s="73"/>
      <c r="H1" s="73"/>
      <c r="I1" s="104"/>
      <c r="J1" s="261" t="s">
        <v>326</v>
      </c>
      <c r="K1" s="262"/>
      <c r="L1" s="267" t="s">
        <v>26</v>
      </c>
      <c r="M1" s="262"/>
      <c r="N1" s="261" t="s">
        <v>27</v>
      </c>
      <c r="O1" s="268"/>
      <c r="P1" s="261" t="s">
        <v>327</v>
      </c>
      <c r="Q1" s="262"/>
      <c r="R1" s="261" t="s">
        <v>328</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5"/>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43</v>
      </c>
      <c r="I4" s="129" t="s">
        <v>10</v>
      </c>
      <c r="J4" s="263"/>
      <c r="K4" s="264"/>
      <c r="L4" s="263"/>
      <c r="M4" s="264"/>
      <c r="N4" s="269"/>
      <c r="O4" s="270"/>
      <c r="P4" s="263"/>
      <c r="Q4" s="264"/>
      <c r="R4" s="263"/>
      <c r="S4" s="264"/>
    </row>
    <row r="5" spans="1:19" s="8" customFormat="1" ht="16.5" customHeight="1" thickBot="1" x14ac:dyDescent="0.3">
      <c r="A5" s="307" t="s">
        <v>35</v>
      </c>
      <c r="B5" s="308"/>
      <c r="C5" s="308"/>
      <c r="D5" s="308"/>
      <c r="E5" s="308"/>
      <c r="F5" s="308"/>
      <c r="G5" s="308"/>
      <c r="H5" s="308"/>
      <c r="I5" s="308"/>
      <c r="J5" s="265"/>
      <c r="K5" s="266"/>
      <c r="L5" s="265"/>
      <c r="M5" s="266"/>
      <c r="N5" s="271"/>
      <c r="O5" s="272"/>
      <c r="P5" s="265"/>
      <c r="Q5" s="266"/>
      <c r="R5" s="265"/>
      <c r="S5" s="266"/>
    </row>
    <row r="6" spans="1:19" ht="63" customHeight="1" x14ac:dyDescent="0.25">
      <c r="A6" s="91">
        <v>1</v>
      </c>
      <c r="B6" s="98" t="s">
        <v>129</v>
      </c>
      <c r="C6" s="99" t="s">
        <v>130</v>
      </c>
      <c r="D6" s="99" t="s">
        <v>131</v>
      </c>
      <c r="E6" s="100">
        <v>18000000</v>
      </c>
      <c r="F6" s="92"/>
      <c r="G6" s="94">
        <f>SUM(J6:S6)</f>
        <v>57</v>
      </c>
      <c r="H6" s="80">
        <v>12000000</v>
      </c>
      <c r="I6" s="67"/>
      <c r="J6" s="298">
        <v>12</v>
      </c>
      <c r="K6" s="298"/>
      <c r="L6" s="298">
        <v>12</v>
      </c>
      <c r="M6" s="298"/>
      <c r="N6" s="298">
        <v>12</v>
      </c>
      <c r="O6" s="298"/>
      <c r="P6" s="298">
        <v>11</v>
      </c>
      <c r="Q6" s="298"/>
      <c r="R6" s="298">
        <v>10</v>
      </c>
      <c r="S6" s="298"/>
    </row>
    <row r="7" spans="1:19" ht="171.75" x14ac:dyDescent="0.25">
      <c r="A7" s="89">
        <v>2</v>
      </c>
      <c r="B7" s="95" t="s">
        <v>132</v>
      </c>
      <c r="C7" s="95" t="s">
        <v>57</v>
      </c>
      <c r="D7" s="95" t="s">
        <v>58</v>
      </c>
      <c r="E7" s="97">
        <v>35000000</v>
      </c>
      <c r="F7" s="95" t="s">
        <v>317</v>
      </c>
      <c r="G7" s="94">
        <f>SUM(J7,L7,N7,P7,R7)</f>
        <v>0</v>
      </c>
      <c r="H7" s="67"/>
      <c r="I7" s="67"/>
      <c r="J7" s="280"/>
      <c r="K7" s="280"/>
      <c r="L7" s="280"/>
      <c r="M7" s="280"/>
      <c r="N7" s="280"/>
      <c r="O7" s="280"/>
      <c r="P7" s="280"/>
      <c r="Q7" s="280"/>
      <c r="R7" s="280"/>
      <c r="S7" s="280"/>
    </row>
    <row r="8" spans="1:19" ht="63" customHeight="1" x14ac:dyDescent="0.25">
      <c r="A8" s="91">
        <v>3</v>
      </c>
      <c r="B8" s="98" t="s">
        <v>133</v>
      </c>
      <c r="C8" s="99" t="s">
        <v>134</v>
      </c>
      <c r="D8" s="99" t="s">
        <v>135</v>
      </c>
      <c r="E8" s="100">
        <v>40000000</v>
      </c>
      <c r="F8" s="92"/>
      <c r="G8" s="94">
        <f t="shared" ref="G8:G19" si="0">SUM(J8,L8,N8,P8,R8)</f>
        <v>54</v>
      </c>
      <c r="H8" s="67">
        <v>4000000</v>
      </c>
      <c r="I8" s="67"/>
      <c r="J8" s="280">
        <v>14</v>
      </c>
      <c r="K8" s="280"/>
      <c r="L8" s="280">
        <v>10</v>
      </c>
      <c r="M8" s="280"/>
      <c r="N8" s="280">
        <v>10</v>
      </c>
      <c r="O8" s="280"/>
      <c r="P8" s="280">
        <v>13</v>
      </c>
      <c r="Q8" s="280"/>
      <c r="R8" s="280">
        <v>7</v>
      </c>
      <c r="S8" s="280"/>
    </row>
    <row r="9" spans="1:19" ht="75" customHeight="1" x14ac:dyDescent="0.25">
      <c r="A9" s="91">
        <v>4</v>
      </c>
      <c r="B9" s="98" t="s">
        <v>136</v>
      </c>
      <c r="C9" s="99" t="s">
        <v>137</v>
      </c>
      <c r="D9" s="99" t="s">
        <v>138</v>
      </c>
      <c r="E9" s="100">
        <v>10000000</v>
      </c>
      <c r="F9" s="92"/>
      <c r="G9" s="94">
        <f t="shared" si="0"/>
        <v>59</v>
      </c>
      <c r="H9" s="67">
        <v>7800000</v>
      </c>
      <c r="I9" s="67"/>
      <c r="J9" s="280">
        <v>11</v>
      </c>
      <c r="K9" s="280"/>
      <c r="L9" s="280">
        <v>18</v>
      </c>
      <c r="M9" s="280"/>
      <c r="N9" s="280">
        <v>10</v>
      </c>
      <c r="O9" s="280"/>
      <c r="P9" s="280">
        <v>7</v>
      </c>
      <c r="Q9" s="280"/>
      <c r="R9" s="280">
        <v>13</v>
      </c>
      <c r="S9" s="280"/>
    </row>
    <row r="10" spans="1:19" ht="64.5" customHeight="1" x14ac:dyDescent="0.25">
      <c r="A10" s="91">
        <v>5</v>
      </c>
      <c r="B10" s="98" t="s">
        <v>139</v>
      </c>
      <c r="C10" s="99" t="s">
        <v>140</v>
      </c>
      <c r="D10" s="99" t="s">
        <v>141</v>
      </c>
      <c r="E10" s="100">
        <v>30000000</v>
      </c>
      <c r="F10" s="92"/>
      <c r="G10" s="94">
        <f t="shared" si="0"/>
        <v>65</v>
      </c>
      <c r="H10" s="67">
        <v>18000000</v>
      </c>
      <c r="I10" s="67"/>
      <c r="J10" s="280">
        <v>13</v>
      </c>
      <c r="K10" s="280"/>
      <c r="L10" s="280">
        <v>15</v>
      </c>
      <c r="M10" s="280"/>
      <c r="N10" s="280">
        <v>10</v>
      </c>
      <c r="O10" s="280"/>
      <c r="P10" s="280">
        <v>8</v>
      </c>
      <c r="Q10" s="280"/>
      <c r="R10" s="280">
        <v>19</v>
      </c>
      <c r="S10" s="280"/>
    </row>
    <row r="11" spans="1:19" ht="63" customHeight="1" x14ac:dyDescent="0.25">
      <c r="A11" s="91">
        <v>6</v>
      </c>
      <c r="B11" s="98" t="s">
        <v>142</v>
      </c>
      <c r="C11" s="99" t="s">
        <v>143</v>
      </c>
      <c r="D11" s="99" t="s">
        <v>144</v>
      </c>
      <c r="E11" s="100">
        <v>25000000</v>
      </c>
      <c r="F11" s="92"/>
      <c r="G11" s="94">
        <f t="shared" si="0"/>
        <v>52</v>
      </c>
      <c r="H11" s="67">
        <v>5000000</v>
      </c>
      <c r="I11" s="67"/>
      <c r="J11" s="280">
        <v>10</v>
      </c>
      <c r="K11" s="280"/>
      <c r="L11" s="280">
        <v>12</v>
      </c>
      <c r="M11" s="280"/>
      <c r="N11" s="280">
        <v>9</v>
      </c>
      <c r="O11" s="280"/>
      <c r="P11" s="280">
        <v>11</v>
      </c>
      <c r="Q11" s="280"/>
      <c r="R11" s="280">
        <v>10</v>
      </c>
      <c r="S11" s="280"/>
    </row>
    <row r="12" spans="1:19" ht="66" customHeight="1" x14ac:dyDescent="0.25">
      <c r="A12" s="91">
        <v>7</v>
      </c>
      <c r="B12" s="98" t="s">
        <v>145</v>
      </c>
      <c r="C12" s="99" t="s">
        <v>146</v>
      </c>
      <c r="D12" s="99" t="s">
        <v>147</v>
      </c>
      <c r="E12" s="100">
        <v>12000000</v>
      </c>
      <c r="F12" s="92"/>
      <c r="G12" s="94">
        <f t="shared" si="0"/>
        <v>63</v>
      </c>
      <c r="H12" s="67">
        <v>9000000</v>
      </c>
      <c r="I12" s="67"/>
      <c r="J12" s="280">
        <v>14</v>
      </c>
      <c r="K12" s="280"/>
      <c r="L12" s="280">
        <v>18</v>
      </c>
      <c r="M12" s="280"/>
      <c r="N12" s="280">
        <v>10</v>
      </c>
      <c r="O12" s="280"/>
      <c r="P12" s="280">
        <v>14</v>
      </c>
      <c r="Q12" s="280"/>
      <c r="R12" s="280">
        <v>7</v>
      </c>
      <c r="S12" s="280"/>
    </row>
    <row r="13" spans="1:19" ht="63.75" customHeight="1" x14ac:dyDescent="0.25">
      <c r="A13" s="91">
        <v>8</v>
      </c>
      <c r="B13" s="98" t="s">
        <v>148</v>
      </c>
      <c r="C13" s="99" t="s">
        <v>149</v>
      </c>
      <c r="D13" s="99" t="s">
        <v>150</v>
      </c>
      <c r="E13" s="100">
        <v>15000000</v>
      </c>
      <c r="F13" s="92"/>
      <c r="G13" s="94">
        <f t="shared" si="0"/>
        <v>49</v>
      </c>
      <c r="H13" s="67">
        <v>0</v>
      </c>
      <c r="I13" s="67"/>
      <c r="J13" s="280">
        <v>12</v>
      </c>
      <c r="K13" s="280"/>
      <c r="L13" s="280">
        <v>10</v>
      </c>
      <c r="M13" s="280"/>
      <c r="N13" s="280">
        <v>8</v>
      </c>
      <c r="O13" s="280"/>
      <c r="P13" s="280">
        <v>9</v>
      </c>
      <c r="Q13" s="280"/>
      <c r="R13" s="280">
        <v>10</v>
      </c>
      <c r="S13" s="280"/>
    </row>
    <row r="14" spans="1:19" ht="51.75" customHeight="1" x14ac:dyDescent="0.25">
      <c r="A14" s="91">
        <v>9</v>
      </c>
      <c r="B14" s="98" t="s">
        <v>151</v>
      </c>
      <c r="C14" s="99" t="s">
        <v>152</v>
      </c>
      <c r="D14" s="99" t="s">
        <v>153</v>
      </c>
      <c r="E14" s="100">
        <v>25000000</v>
      </c>
      <c r="F14" s="92"/>
      <c r="G14" s="94">
        <f t="shared" si="0"/>
        <v>51</v>
      </c>
      <c r="H14" s="67">
        <v>3000000</v>
      </c>
      <c r="I14" s="67"/>
      <c r="J14" s="280">
        <v>10</v>
      </c>
      <c r="K14" s="280"/>
      <c r="L14" s="280">
        <v>15</v>
      </c>
      <c r="M14" s="280"/>
      <c r="N14" s="280">
        <v>8</v>
      </c>
      <c r="O14" s="280"/>
      <c r="P14" s="280">
        <v>8</v>
      </c>
      <c r="Q14" s="280"/>
      <c r="R14" s="280">
        <v>10</v>
      </c>
      <c r="S14" s="280"/>
    </row>
    <row r="15" spans="1:19" ht="61.5" customHeight="1" x14ac:dyDescent="0.25">
      <c r="A15" s="91">
        <v>10</v>
      </c>
      <c r="B15" s="98" t="s">
        <v>154</v>
      </c>
      <c r="C15" s="99" t="s">
        <v>155</v>
      </c>
      <c r="D15" s="99" t="s">
        <v>156</v>
      </c>
      <c r="E15" s="100">
        <v>48000000</v>
      </c>
      <c r="F15" s="92"/>
      <c r="G15" s="94">
        <f t="shared" si="0"/>
        <v>51</v>
      </c>
      <c r="H15" s="67">
        <v>4000000</v>
      </c>
      <c r="I15" s="67"/>
      <c r="J15" s="280">
        <v>10</v>
      </c>
      <c r="K15" s="280"/>
      <c r="L15" s="280">
        <v>12</v>
      </c>
      <c r="M15" s="280"/>
      <c r="N15" s="280">
        <v>10</v>
      </c>
      <c r="O15" s="280"/>
      <c r="P15" s="280">
        <v>9</v>
      </c>
      <c r="Q15" s="280"/>
      <c r="R15" s="280">
        <v>10</v>
      </c>
      <c r="S15" s="280"/>
    </row>
    <row r="16" spans="1:19" ht="61.5" customHeight="1" x14ac:dyDescent="0.25">
      <c r="A16" s="91">
        <v>11</v>
      </c>
      <c r="B16" s="98" t="s">
        <v>157</v>
      </c>
      <c r="C16" s="99" t="s">
        <v>158</v>
      </c>
      <c r="D16" s="99" t="s">
        <v>159</v>
      </c>
      <c r="E16" s="100">
        <v>29800000</v>
      </c>
      <c r="F16" s="92"/>
      <c r="G16" s="94">
        <f t="shared" si="0"/>
        <v>60</v>
      </c>
      <c r="H16" s="67">
        <v>0</v>
      </c>
      <c r="I16" s="67"/>
      <c r="J16" s="280">
        <v>14</v>
      </c>
      <c r="K16" s="280"/>
      <c r="L16" s="280">
        <v>10</v>
      </c>
      <c r="M16" s="280"/>
      <c r="N16" s="280">
        <v>8</v>
      </c>
      <c r="O16" s="280"/>
      <c r="P16" s="280">
        <v>14</v>
      </c>
      <c r="Q16" s="280"/>
      <c r="R16" s="280">
        <v>14</v>
      </c>
      <c r="S16" s="280"/>
    </row>
    <row r="17" spans="1:19" ht="61.5" customHeight="1" x14ac:dyDescent="0.25">
      <c r="A17" s="91">
        <v>12</v>
      </c>
      <c r="B17" s="98" t="s">
        <v>160</v>
      </c>
      <c r="C17" s="99" t="s">
        <v>161</v>
      </c>
      <c r="D17" s="99" t="s">
        <v>162</v>
      </c>
      <c r="E17" s="100">
        <v>35000000</v>
      </c>
      <c r="F17" s="92"/>
      <c r="G17" s="94">
        <f t="shared" si="0"/>
        <v>30</v>
      </c>
      <c r="H17" s="67">
        <v>0</v>
      </c>
      <c r="I17" s="67"/>
      <c r="J17" s="280">
        <v>0</v>
      </c>
      <c r="K17" s="280"/>
      <c r="L17" s="280">
        <v>15</v>
      </c>
      <c r="M17" s="280"/>
      <c r="N17" s="280">
        <v>15</v>
      </c>
      <c r="O17" s="280"/>
      <c r="P17" s="280">
        <v>0</v>
      </c>
      <c r="Q17" s="280"/>
      <c r="R17" s="280">
        <v>0</v>
      </c>
      <c r="S17" s="280"/>
    </row>
    <row r="18" spans="1:19" ht="61.5" customHeight="1" x14ac:dyDescent="0.25">
      <c r="A18" s="91">
        <v>13</v>
      </c>
      <c r="B18" s="98" t="s">
        <v>163</v>
      </c>
      <c r="C18" s="99" t="s">
        <v>164</v>
      </c>
      <c r="D18" s="99" t="s">
        <v>165</v>
      </c>
      <c r="E18" s="100">
        <v>12500000</v>
      </c>
      <c r="F18" s="92"/>
      <c r="G18" s="94">
        <f t="shared" si="0"/>
        <v>51</v>
      </c>
      <c r="H18" s="67">
        <v>2000000</v>
      </c>
      <c r="I18" s="67"/>
      <c r="J18" s="280">
        <v>13</v>
      </c>
      <c r="K18" s="280"/>
      <c r="L18" s="280">
        <v>10</v>
      </c>
      <c r="M18" s="280"/>
      <c r="N18" s="280">
        <v>8</v>
      </c>
      <c r="O18" s="280"/>
      <c r="P18" s="280">
        <v>10</v>
      </c>
      <c r="Q18" s="280"/>
      <c r="R18" s="280">
        <v>10</v>
      </c>
      <c r="S18" s="280"/>
    </row>
    <row r="19" spans="1:19" ht="64.5" customHeight="1" x14ac:dyDescent="0.25">
      <c r="A19" s="91">
        <v>14</v>
      </c>
      <c r="B19" s="98" t="s">
        <v>166</v>
      </c>
      <c r="C19" s="99" t="s">
        <v>167</v>
      </c>
      <c r="D19" s="99" t="s">
        <v>168</v>
      </c>
      <c r="E19" s="100">
        <v>8000000</v>
      </c>
      <c r="F19" s="92"/>
      <c r="G19" s="94">
        <f t="shared" si="0"/>
        <v>0</v>
      </c>
      <c r="H19" s="67">
        <v>0</v>
      </c>
      <c r="I19" s="67"/>
      <c r="J19" s="280">
        <v>0</v>
      </c>
      <c r="K19" s="280"/>
      <c r="L19" s="280">
        <v>0</v>
      </c>
      <c r="M19" s="280"/>
      <c r="N19" s="280">
        <v>0</v>
      </c>
      <c r="O19" s="280"/>
      <c r="P19" s="280">
        <v>0</v>
      </c>
      <c r="Q19" s="280"/>
      <c r="R19" s="280">
        <v>0</v>
      </c>
      <c r="S19" s="280"/>
    </row>
    <row r="20" spans="1:19" x14ac:dyDescent="0.25">
      <c r="A20" s="121"/>
      <c r="B20" s="314" t="s">
        <v>11</v>
      </c>
      <c r="C20" s="314"/>
      <c r="D20" s="314"/>
      <c r="E20" s="96">
        <f>SUM(E6:E19)</f>
        <v>343300000</v>
      </c>
      <c r="F20" s="130"/>
      <c r="G20" s="130"/>
      <c r="H20" s="2"/>
      <c r="I20" s="2"/>
      <c r="J20" s="320"/>
      <c r="K20" s="320"/>
      <c r="L20" s="320"/>
      <c r="M20" s="320"/>
      <c r="N20" s="321"/>
      <c r="O20" s="322"/>
      <c r="P20" s="320"/>
      <c r="Q20" s="320"/>
      <c r="R20" s="320"/>
      <c r="S20" s="321"/>
    </row>
    <row r="21" spans="1:19" ht="29.25" x14ac:dyDescent="0.25">
      <c r="A21" s="132"/>
      <c r="B21" s="133"/>
      <c r="C21" s="106"/>
      <c r="D21" s="106"/>
      <c r="E21" s="134"/>
      <c r="F21" s="106"/>
      <c r="G21" s="64" t="s">
        <v>12</v>
      </c>
      <c r="H21" s="83">
        <f>SUM(H6:H20)</f>
        <v>64800000</v>
      </c>
      <c r="I21" s="1"/>
      <c r="J21" s="12"/>
      <c r="K21" s="12"/>
      <c r="L21" s="12"/>
      <c r="M21" s="12"/>
      <c r="N21" s="12"/>
      <c r="O21" s="12"/>
      <c r="P21" s="12"/>
      <c r="Q21" s="12"/>
      <c r="R21" s="12"/>
      <c r="S21" s="12"/>
    </row>
  </sheetData>
  <mergeCells count="85">
    <mergeCell ref="B20:D20"/>
    <mergeCell ref="J20:K20"/>
    <mergeCell ref="L20:M20"/>
    <mergeCell ref="N20:O20"/>
    <mergeCell ref="P20:Q20"/>
    <mergeCell ref="R20:S20"/>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18"/>
  <sheetViews>
    <sheetView view="pageBreakPreview" zoomScale="60" zoomScaleNormal="70" workbookViewId="0">
      <selection sqref="A1:G1"/>
    </sheetView>
  </sheetViews>
  <sheetFormatPr defaultRowHeight="15" x14ac:dyDescent="0.25"/>
  <cols>
    <col min="1" max="2" width="35" style="199" customWidth="1"/>
    <col min="3" max="3" width="37.28515625" style="199" customWidth="1"/>
    <col min="4" max="4" width="103" style="199" customWidth="1"/>
    <col min="5" max="5" width="57.28515625" style="199" customWidth="1"/>
    <col min="6" max="6" width="55.5703125" style="199" customWidth="1"/>
    <col min="7" max="7" width="54.42578125" style="199" customWidth="1"/>
    <col min="8" max="16384" width="9.140625" style="199"/>
  </cols>
  <sheetData>
    <row r="1" spans="1:7" ht="90" customHeight="1" thickBot="1" x14ac:dyDescent="0.3">
      <c r="A1" s="325" t="s">
        <v>340</v>
      </c>
      <c r="B1" s="326"/>
      <c r="C1" s="326"/>
      <c r="D1" s="326"/>
      <c r="E1" s="326"/>
      <c r="F1" s="326"/>
      <c r="G1" s="326"/>
    </row>
    <row r="2" spans="1:7" ht="104.25" customHeight="1" x14ac:dyDescent="0.25">
      <c r="A2" s="210"/>
      <c r="B2" s="211"/>
      <c r="C2" s="299" t="s">
        <v>343</v>
      </c>
      <c r="D2" s="302" t="s">
        <v>366</v>
      </c>
      <c r="E2" s="299" t="s">
        <v>364</v>
      </c>
      <c r="F2" s="299" t="s">
        <v>365</v>
      </c>
      <c r="G2" s="299" t="s">
        <v>347</v>
      </c>
    </row>
    <row r="3" spans="1:7" ht="72.75" customHeight="1" x14ac:dyDescent="0.25">
      <c r="A3" s="212" t="s">
        <v>9</v>
      </c>
      <c r="B3" s="213"/>
      <c r="C3" s="300"/>
      <c r="D3" s="300"/>
      <c r="E3" s="303"/>
      <c r="F3" s="300"/>
      <c r="G3" s="300"/>
    </row>
    <row r="4" spans="1:7" ht="115.5" customHeight="1" thickBot="1" x14ac:dyDescent="0.3">
      <c r="A4" s="327" t="s">
        <v>367</v>
      </c>
      <c r="B4" s="328"/>
      <c r="C4" s="301"/>
      <c r="D4" s="301"/>
      <c r="E4" s="304"/>
      <c r="F4" s="301"/>
      <c r="G4" s="301"/>
    </row>
    <row r="5" spans="1:7" ht="42.75" x14ac:dyDescent="0.25">
      <c r="A5" s="203" t="s">
        <v>179</v>
      </c>
      <c r="B5" s="190">
        <v>0</v>
      </c>
      <c r="C5" s="184">
        <v>0</v>
      </c>
      <c r="D5" s="185">
        <v>0</v>
      </c>
      <c r="E5" s="184">
        <v>0</v>
      </c>
      <c r="F5" s="184">
        <v>0</v>
      </c>
      <c r="G5" s="184">
        <v>0</v>
      </c>
    </row>
    <row r="6" spans="1:7" ht="28.5" x14ac:dyDescent="0.25">
      <c r="A6" s="203" t="s">
        <v>191</v>
      </c>
      <c r="B6" s="190">
        <v>0</v>
      </c>
      <c r="C6" s="184">
        <v>0</v>
      </c>
      <c r="D6" s="185">
        <v>0</v>
      </c>
      <c r="E6" s="184">
        <v>0</v>
      </c>
      <c r="F6" s="184">
        <v>0</v>
      </c>
      <c r="G6" s="184">
        <v>0</v>
      </c>
    </row>
    <row r="7" spans="1:7" x14ac:dyDescent="0.25">
      <c r="A7" s="203" t="s">
        <v>200</v>
      </c>
      <c r="B7" s="190">
        <v>0</v>
      </c>
      <c r="C7" s="184">
        <v>0</v>
      </c>
      <c r="D7" s="185">
        <v>0</v>
      </c>
      <c r="E7" s="184">
        <v>0</v>
      </c>
      <c r="F7" s="184">
        <v>0</v>
      </c>
      <c r="G7" s="184">
        <v>0</v>
      </c>
    </row>
    <row r="8" spans="1:7" ht="28.5" x14ac:dyDescent="0.25">
      <c r="A8" s="203" t="s">
        <v>170</v>
      </c>
      <c r="B8" s="190">
        <v>27.666666666666668</v>
      </c>
      <c r="C8" s="184">
        <v>3.2222222222222228</v>
      </c>
      <c r="D8" s="185">
        <v>12.222222222222221</v>
      </c>
      <c r="E8" s="184">
        <v>4.7222222222222223</v>
      </c>
      <c r="F8" s="184">
        <v>3.8333333333333335</v>
      </c>
      <c r="G8" s="184">
        <v>3.6666666666666665</v>
      </c>
    </row>
    <row r="9" spans="1:7" ht="42.75" x14ac:dyDescent="0.25">
      <c r="A9" s="203" t="s">
        <v>197</v>
      </c>
      <c r="B9" s="190">
        <v>39.805555555555557</v>
      </c>
      <c r="C9" s="184">
        <v>5.3611111111111116</v>
      </c>
      <c r="D9" s="185">
        <v>19.694444444444446</v>
      </c>
      <c r="E9" s="184">
        <v>4.8888888888888884</v>
      </c>
      <c r="F9" s="184">
        <v>4.583333333333333</v>
      </c>
      <c r="G9" s="184">
        <v>5.2777777777777777</v>
      </c>
    </row>
    <row r="10" spans="1:7" ht="28.5" x14ac:dyDescent="0.25">
      <c r="A10" s="203" t="s">
        <v>185</v>
      </c>
      <c r="B10" s="190">
        <v>42.777777777777779</v>
      </c>
      <c r="C10" s="184">
        <v>5.7777777777777786</v>
      </c>
      <c r="D10" s="185">
        <v>19.666666666666668</v>
      </c>
      <c r="E10" s="184">
        <v>6.6388888888888884</v>
      </c>
      <c r="F10" s="184">
        <v>5.75</v>
      </c>
      <c r="G10" s="184">
        <v>4.9444444444444446</v>
      </c>
    </row>
    <row r="11" spans="1:7" ht="28.5" x14ac:dyDescent="0.25">
      <c r="A11" s="203" t="s">
        <v>173</v>
      </c>
      <c r="B11" s="190">
        <v>50.833333333333329</v>
      </c>
      <c r="C11" s="184">
        <v>7</v>
      </c>
      <c r="D11" s="185">
        <v>23</v>
      </c>
      <c r="E11" s="184">
        <v>7.666666666666667</v>
      </c>
      <c r="F11" s="184">
        <v>7</v>
      </c>
      <c r="G11" s="184">
        <v>6.166666666666667</v>
      </c>
    </row>
    <row r="12" spans="1:7" x14ac:dyDescent="0.25">
      <c r="A12" s="203" t="s">
        <v>176</v>
      </c>
      <c r="B12" s="190">
        <v>50.916666666666671</v>
      </c>
      <c r="C12" s="184">
        <v>6</v>
      </c>
      <c r="D12" s="185">
        <v>24.333333333333332</v>
      </c>
      <c r="E12" s="184">
        <v>8.6666666666666661</v>
      </c>
      <c r="F12" s="184">
        <v>6.333333333333333</v>
      </c>
      <c r="G12" s="184">
        <v>5.583333333333333</v>
      </c>
    </row>
    <row r="13" spans="1:7" x14ac:dyDescent="0.25">
      <c r="A13" s="203" t="s">
        <v>203</v>
      </c>
      <c r="B13" s="190">
        <v>51.333333333333336</v>
      </c>
      <c r="C13" s="184">
        <v>7.5</v>
      </c>
      <c r="D13" s="185">
        <v>26</v>
      </c>
      <c r="E13" s="184">
        <v>7.0555555555555562</v>
      </c>
      <c r="F13" s="184">
        <v>5.583333333333333</v>
      </c>
      <c r="G13" s="184">
        <v>5.1944444444444446</v>
      </c>
    </row>
    <row r="14" spans="1:7" x14ac:dyDescent="0.25">
      <c r="A14" s="203" t="s">
        <v>194</v>
      </c>
      <c r="B14" s="190">
        <v>51.44444444444445</v>
      </c>
      <c r="C14" s="184">
        <v>7.333333333333333</v>
      </c>
      <c r="D14" s="185">
        <v>28</v>
      </c>
      <c r="E14" s="184">
        <v>5.583333333333333</v>
      </c>
      <c r="F14" s="184">
        <v>5.166666666666667</v>
      </c>
      <c r="G14" s="184">
        <v>5.3611111111111116</v>
      </c>
    </row>
    <row r="15" spans="1:7" x14ac:dyDescent="0.25">
      <c r="A15" s="203" t="s">
        <v>182</v>
      </c>
      <c r="B15" s="190">
        <v>54.05555555555555</v>
      </c>
      <c r="C15" s="184">
        <v>7</v>
      </c>
      <c r="D15" s="185">
        <v>27</v>
      </c>
      <c r="E15" s="184">
        <v>8.6666666666666661</v>
      </c>
      <c r="F15" s="184">
        <v>6.166666666666667</v>
      </c>
      <c r="G15" s="184">
        <v>5.2222222222222223</v>
      </c>
    </row>
    <row r="16" spans="1:7" x14ac:dyDescent="0.25">
      <c r="A16" s="203" t="s">
        <v>188</v>
      </c>
      <c r="B16" s="190">
        <v>67.777777777777771</v>
      </c>
      <c r="C16" s="184">
        <v>8.5</v>
      </c>
      <c r="D16" s="185">
        <v>32.944444444444443</v>
      </c>
      <c r="E16" s="184">
        <v>10.666666666666666</v>
      </c>
      <c r="F16" s="184">
        <v>7.833333333333333</v>
      </c>
      <c r="G16" s="184">
        <v>7.833333333333333</v>
      </c>
    </row>
    <row r="17" spans="1:7" ht="48.75" customHeight="1" x14ac:dyDescent="0.25">
      <c r="A17" s="206" t="s">
        <v>368</v>
      </c>
      <c r="B17" s="207"/>
      <c r="C17" s="186"/>
      <c r="D17" s="187"/>
      <c r="E17" s="187"/>
      <c r="F17" s="186"/>
      <c r="G17" s="186"/>
    </row>
    <row r="18" spans="1:7" ht="29.25" customHeight="1" x14ac:dyDescent="0.25">
      <c r="A18" s="323" t="s">
        <v>315</v>
      </c>
      <c r="B18" s="324"/>
      <c r="C18" s="186"/>
      <c r="D18" s="187"/>
      <c r="E18" s="187"/>
      <c r="F18" s="186"/>
      <c r="G18" s="186"/>
    </row>
  </sheetData>
  <sheetProtection algorithmName="SHA-512" hashValue="1NsVCM9rNbKRu2KTrbMhzJTS3qHOWD8OZzmgIotei75vJKO4+/Wj7qbjAHrj5yYaetBQPBakItxEDxXkcj5uSg==" saltValue="IXqozXEJ89cVcOvmhACSIQ==" spinCount="100000" sheet="1" formatCells="0" formatColumns="0" formatRows="0" insertColumns="0" insertRows="0" insertHyperlinks="0" deleteColumns="0" deleteRows="0" sort="0" autoFilter="0" pivotTables="0"/>
  <sortState ref="A5:G16">
    <sortCondition ref="B5:B16"/>
  </sortState>
  <mergeCells count="11">
    <mergeCell ref="A17:B17"/>
    <mergeCell ref="A18:B18"/>
    <mergeCell ref="A1:G1"/>
    <mergeCell ref="G2:G4"/>
    <mergeCell ref="C2:C4"/>
    <mergeCell ref="D2:D4"/>
    <mergeCell ref="E2:E4"/>
    <mergeCell ref="F2:F4"/>
    <mergeCell ref="A4:B4"/>
    <mergeCell ref="A3:B3"/>
    <mergeCell ref="A2:B2"/>
  </mergeCells>
  <pageMargins left="0.7" right="0.7" top="0.75" bottom="0.75" header="0.3" footer="0.3"/>
  <pageSetup paperSize="8"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L8" sqref="L8:M8"/>
    </sheetView>
  </sheetViews>
  <sheetFormatPr defaultRowHeight="15" x14ac:dyDescent="0.25"/>
  <cols>
    <col min="1" max="1" width="9.28515625" style="36" customWidth="1"/>
    <col min="2" max="2" width="34.140625" customWidth="1"/>
    <col min="3" max="3" width="29.7109375" customWidth="1"/>
    <col min="4" max="4" width="42.140625" customWidth="1"/>
    <col min="5" max="5" width="15.28515625" style="21" customWidth="1"/>
    <col min="6" max="6" width="25.5703125"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29</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41</v>
      </c>
      <c r="I4" s="129" t="s">
        <v>10</v>
      </c>
      <c r="J4" s="263"/>
      <c r="K4" s="264"/>
      <c r="L4" s="263"/>
      <c r="M4" s="264"/>
      <c r="N4" s="269"/>
      <c r="O4" s="270"/>
      <c r="P4" s="263"/>
      <c r="Q4" s="264"/>
      <c r="R4" s="263"/>
      <c r="S4" s="264"/>
    </row>
    <row r="5" spans="1:19" s="8" customFormat="1" ht="16.5" customHeight="1" thickBot="1" x14ac:dyDescent="0.3">
      <c r="A5" s="329" t="s">
        <v>34</v>
      </c>
      <c r="B5" s="305"/>
      <c r="C5" s="305"/>
      <c r="D5" s="305"/>
      <c r="E5" s="305"/>
      <c r="F5" s="305"/>
      <c r="G5" s="305"/>
      <c r="H5" s="305"/>
      <c r="I5" s="305"/>
      <c r="J5" s="265"/>
      <c r="K5" s="266"/>
      <c r="L5" s="265"/>
      <c r="M5" s="266"/>
      <c r="N5" s="271"/>
      <c r="O5" s="272"/>
      <c r="P5" s="265"/>
      <c r="Q5" s="266"/>
      <c r="R5" s="265"/>
      <c r="S5" s="266"/>
    </row>
    <row r="6" spans="1:19" ht="46.5" customHeight="1" x14ac:dyDescent="0.25">
      <c r="A6" s="91">
        <v>1</v>
      </c>
      <c r="B6" s="98" t="s">
        <v>169</v>
      </c>
      <c r="C6" s="98" t="s">
        <v>170</v>
      </c>
      <c r="D6" s="98" t="s">
        <v>171</v>
      </c>
      <c r="E6" s="139">
        <v>4128000</v>
      </c>
      <c r="F6" s="77" t="s">
        <v>316</v>
      </c>
      <c r="G6" s="94">
        <f>SUM(J6,L6,N6,P6,R6)</f>
        <v>27</v>
      </c>
      <c r="H6" s="74"/>
      <c r="I6" s="67"/>
      <c r="J6" s="309">
        <v>5</v>
      </c>
      <c r="K6" s="309"/>
      <c r="L6" s="330">
        <v>10</v>
      </c>
      <c r="M6" s="331"/>
      <c r="N6" s="309">
        <v>4</v>
      </c>
      <c r="O6" s="309"/>
      <c r="P6" s="309">
        <v>4</v>
      </c>
      <c r="Q6" s="309"/>
      <c r="R6" s="332">
        <v>4</v>
      </c>
      <c r="S6" s="332"/>
    </row>
    <row r="7" spans="1:19" ht="57.75" x14ac:dyDescent="0.25">
      <c r="A7" s="91">
        <v>2</v>
      </c>
      <c r="B7" s="98" t="s">
        <v>172</v>
      </c>
      <c r="C7" s="98" t="s">
        <v>173</v>
      </c>
      <c r="D7" s="98" t="s">
        <v>174</v>
      </c>
      <c r="E7" s="139">
        <v>6600000</v>
      </c>
      <c r="F7" s="77"/>
      <c r="G7" s="94">
        <f t="shared" ref="G7:G16" si="0">SUM(J7,L7,N7,P7,R7)</f>
        <v>51</v>
      </c>
      <c r="H7" s="74"/>
      <c r="I7" s="67"/>
      <c r="J7" s="287">
        <v>10</v>
      </c>
      <c r="K7" s="287"/>
      <c r="L7" s="310">
        <v>16</v>
      </c>
      <c r="M7" s="311"/>
      <c r="N7" s="287">
        <v>8</v>
      </c>
      <c r="O7" s="287"/>
      <c r="P7" s="287">
        <v>8</v>
      </c>
      <c r="Q7" s="287"/>
      <c r="R7" s="287">
        <v>9</v>
      </c>
      <c r="S7" s="287"/>
    </row>
    <row r="8" spans="1:19" ht="66" customHeight="1" x14ac:dyDescent="0.25">
      <c r="A8" s="91">
        <v>3</v>
      </c>
      <c r="B8" s="98" t="s">
        <v>175</v>
      </c>
      <c r="C8" s="98" t="s">
        <v>176</v>
      </c>
      <c r="D8" s="98" t="s">
        <v>177</v>
      </c>
      <c r="E8" s="139">
        <v>20000000</v>
      </c>
      <c r="F8" s="77"/>
      <c r="G8" s="94">
        <f t="shared" si="0"/>
        <v>54</v>
      </c>
      <c r="H8" s="74"/>
      <c r="I8" s="67">
        <v>6000000</v>
      </c>
      <c r="J8" s="287">
        <v>6</v>
      </c>
      <c r="K8" s="287"/>
      <c r="L8" s="310">
        <v>28</v>
      </c>
      <c r="M8" s="311"/>
      <c r="N8" s="287">
        <v>8</v>
      </c>
      <c r="O8" s="287"/>
      <c r="P8" s="287">
        <v>6</v>
      </c>
      <c r="Q8" s="287"/>
      <c r="R8" s="287">
        <v>6</v>
      </c>
      <c r="S8" s="287"/>
    </row>
    <row r="9" spans="1:19" ht="66" customHeight="1" x14ac:dyDescent="0.25">
      <c r="A9" s="89">
        <v>4</v>
      </c>
      <c r="B9" s="95" t="s">
        <v>178</v>
      </c>
      <c r="C9" s="95" t="s">
        <v>179</v>
      </c>
      <c r="D9" s="95" t="s">
        <v>180</v>
      </c>
      <c r="E9" s="97">
        <v>4655000</v>
      </c>
      <c r="F9" s="90" t="s">
        <v>333</v>
      </c>
      <c r="G9" s="94">
        <f t="shared" si="0"/>
        <v>0</v>
      </c>
      <c r="H9" s="74"/>
      <c r="I9" s="67">
        <v>1000000</v>
      </c>
      <c r="J9" s="287">
        <v>0</v>
      </c>
      <c r="K9" s="287"/>
      <c r="L9" s="310">
        <v>0</v>
      </c>
      <c r="M9" s="311"/>
      <c r="N9" s="287">
        <v>0</v>
      </c>
      <c r="O9" s="287"/>
      <c r="P9" s="287">
        <v>0</v>
      </c>
      <c r="Q9" s="287"/>
      <c r="R9" s="287">
        <v>0</v>
      </c>
      <c r="S9" s="287"/>
    </row>
    <row r="10" spans="1:19" ht="66" customHeight="1" x14ac:dyDescent="0.25">
      <c r="A10" s="91">
        <v>5</v>
      </c>
      <c r="B10" s="98" t="s">
        <v>181</v>
      </c>
      <c r="C10" s="98" t="s">
        <v>182</v>
      </c>
      <c r="D10" s="98" t="s">
        <v>183</v>
      </c>
      <c r="E10" s="139">
        <v>30609248</v>
      </c>
      <c r="F10" s="77"/>
      <c r="G10" s="94">
        <f t="shared" si="0"/>
        <v>48</v>
      </c>
      <c r="H10" s="74"/>
      <c r="I10" s="67">
        <v>2000000</v>
      </c>
      <c r="J10" s="287">
        <v>6</v>
      </c>
      <c r="K10" s="287"/>
      <c r="L10" s="310">
        <v>21</v>
      </c>
      <c r="M10" s="311"/>
      <c r="N10" s="287">
        <v>7</v>
      </c>
      <c r="O10" s="287"/>
      <c r="P10" s="287">
        <v>7</v>
      </c>
      <c r="Q10" s="287"/>
      <c r="R10" s="287">
        <v>7</v>
      </c>
      <c r="S10" s="287"/>
    </row>
    <row r="11" spans="1:19" ht="66" customHeight="1" x14ac:dyDescent="0.25">
      <c r="A11" s="91">
        <v>6</v>
      </c>
      <c r="B11" s="98" t="s">
        <v>184</v>
      </c>
      <c r="C11" s="98" t="s">
        <v>185</v>
      </c>
      <c r="D11" s="98" t="s">
        <v>186</v>
      </c>
      <c r="E11" s="139">
        <v>20060000</v>
      </c>
      <c r="F11" s="77"/>
      <c r="G11" s="94">
        <f t="shared" si="0"/>
        <v>60</v>
      </c>
      <c r="H11" s="74"/>
      <c r="I11" s="67">
        <v>5000000</v>
      </c>
      <c r="J11" s="287">
        <v>8</v>
      </c>
      <c r="K11" s="287"/>
      <c r="L11" s="310">
        <v>30</v>
      </c>
      <c r="M11" s="311"/>
      <c r="N11" s="287">
        <v>9</v>
      </c>
      <c r="O11" s="287"/>
      <c r="P11" s="287">
        <v>7</v>
      </c>
      <c r="Q11" s="287"/>
      <c r="R11" s="287">
        <v>6</v>
      </c>
      <c r="S11" s="287"/>
    </row>
    <row r="12" spans="1:19" ht="66" customHeight="1" x14ac:dyDescent="0.25">
      <c r="A12" s="91">
        <v>7</v>
      </c>
      <c r="B12" s="98" t="s">
        <v>187</v>
      </c>
      <c r="C12" s="98" t="s">
        <v>188</v>
      </c>
      <c r="D12" s="98" t="s">
        <v>189</v>
      </c>
      <c r="E12" s="139">
        <v>35000000</v>
      </c>
      <c r="F12" s="77"/>
      <c r="G12" s="94">
        <f t="shared" si="0"/>
        <v>81</v>
      </c>
      <c r="H12" s="74"/>
      <c r="I12" s="67">
        <v>21000000</v>
      </c>
      <c r="J12" s="287">
        <v>9</v>
      </c>
      <c r="K12" s="287"/>
      <c r="L12" s="310">
        <v>40</v>
      </c>
      <c r="M12" s="311"/>
      <c r="N12" s="287">
        <v>12</v>
      </c>
      <c r="O12" s="287"/>
      <c r="P12" s="287">
        <v>10</v>
      </c>
      <c r="Q12" s="287"/>
      <c r="R12" s="287">
        <v>10</v>
      </c>
      <c r="S12" s="287"/>
    </row>
    <row r="13" spans="1:19" ht="86.25" x14ac:dyDescent="0.25">
      <c r="A13" s="89">
        <v>8</v>
      </c>
      <c r="B13" s="95" t="s">
        <v>190</v>
      </c>
      <c r="C13" s="95" t="s">
        <v>191</v>
      </c>
      <c r="D13" s="95" t="s">
        <v>192</v>
      </c>
      <c r="E13" s="97">
        <v>4000000</v>
      </c>
      <c r="F13" s="95" t="s">
        <v>318</v>
      </c>
      <c r="G13" s="94">
        <f t="shared" si="0"/>
        <v>0</v>
      </c>
      <c r="H13" s="74"/>
      <c r="I13" s="67"/>
      <c r="J13" s="287"/>
      <c r="K13" s="287"/>
      <c r="L13" s="310"/>
      <c r="M13" s="311"/>
      <c r="N13" s="287"/>
      <c r="O13" s="287"/>
      <c r="P13" s="287"/>
      <c r="Q13" s="287"/>
      <c r="R13" s="287"/>
      <c r="S13" s="287"/>
    </row>
    <row r="14" spans="1:19" ht="59.25" customHeight="1" x14ac:dyDescent="0.25">
      <c r="A14" s="91">
        <v>9</v>
      </c>
      <c r="B14" s="98" t="s">
        <v>193</v>
      </c>
      <c r="C14" s="98" t="s">
        <v>194</v>
      </c>
      <c r="D14" s="98" t="s">
        <v>195</v>
      </c>
      <c r="E14" s="139">
        <v>6000000</v>
      </c>
      <c r="F14" s="77"/>
      <c r="G14" s="94">
        <f t="shared" si="0"/>
        <v>51</v>
      </c>
      <c r="H14" s="74"/>
      <c r="I14" s="67">
        <v>3000000</v>
      </c>
      <c r="J14" s="287">
        <v>7</v>
      </c>
      <c r="K14" s="287"/>
      <c r="L14" s="310">
        <v>26</v>
      </c>
      <c r="M14" s="311"/>
      <c r="N14" s="287">
        <v>6</v>
      </c>
      <c r="O14" s="287"/>
      <c r="P14" s="287">
        <v>6</v>
      </c>
      <c r="Q14" s="287"/>
      <c r="R14" s="287">
        <v>6</v>
      </c>
      <c r="S14" s="287"/>
    </row>
    <row r="15" spans="1:19" ht="59.25" customHeight="1" x14ac:dyDescent="0.25">
      <c r="A15" s="91">
        <v>10</v>
      </c>
      <c r="B15" s="98" t="s">
        <v>196</v>
      </c>
      <c r="C15" s="98" t="s">
        <v>197</v>
      </c>
      <c r="D15" s="98" t="s">
        <v>198</v>
      </c>
      <c r="E15" s="139">
        <v>6000000</v>
      </c>
      <c r="F15" s="77"/>
      <c r="G15" s="94">
        <f t="shared" si="0"/>
        <v>48</v>
      </c>
      <c r="H15" s="74"/>
      <c r="I15" s="67">
        <v>3000000</v>
      </c>
      <c r="J15" s="287">
        <v>7</v>
      </c>
      <c r="K15" s="287"/>
      <c r="L15" s="310">
        <v>22</v>
      </c>
      <c r="M15" s="311"/>
      <c r="N15" s="287">
        <v>6</v>
      </c>
      <c r="O15" s="287"/>
      <c r="P15" s="287">
        <v>6</v>
      </c>
      <c r="Q15" s="287"/>
      <c r="R15" s="287">
        <v>7</v>
      </c>
      <c r="S15" s="287"/>
    </row>
    <row r="16" spans="1:19" ht="86.25" x14ac:dyDescent="0.25">
      <c r="A16" s="89">
        <v>11</v>
      </c>
      <c r="B16" s="95" t="s">
        <v>199</v>
      </c>
      <c r="C16" s="95" t="s">
        <v>200</v>
      </c>
      <c r="D16" s="95" t="s">
        <v>201</v>
      </c>
      <c r="E16" s="97">
        <v>20143299</v>
      </c>
      <c r="F16" s="95" t="s">
        <v>319</v>
      </c>
      <c r="G16" s="94">
        <f t="shared" si="0"/>
        <v>0</v>
      </c>
      <c r="H16" s="74"/>
      <c r="I16" s="67"/>
      <c r="J16" s="287"/>
      <c r="K16" s="287"/>
      <c r="L16" s="310"/>
      <c r="M16" s="311"/>
      <c r="N16" s="287"/>
      <c r="O16" s="287"/>
      <c r="P16" s="287"/>
      <c r="Q16" s="287"/>
      <c r="R16" s="287"/>
      <c r="S16" s="287"/>
    </row>
    <row r="17" spans="1:19" ht="43.5" x14ac:dyDescent="0.25">
      <c r="A17" s="91">
        <v>12</v>
      </c>
      <c r="B17" s="98" t="s">
        <v>202</v>
      </c>
      <c r="C17" s="98" t="s">
        <v>203</v>
      </c>
      <c r="D17" s="98" t="s">
        <v>204</v>
      </c>
      <c r="E17" s="139">
        <v>9975352</v>
      </c>
      <c r="F17" s="77"/>
      <c r="G17" s="94">
        <f>SUM(J17,L17,N17,P17,R17)</f>
        <v>51</v>
      </c>
      <c r="H17" s="74"/>
      <c r="I17" s="67">
        <v>2000000</v>
      </c>
      <c r="J17" s="287">
        <v>6</v>
      </c>
      <c r="K17" s="287"/>
      <c r="L17" s="310">
        <v>24</v>
      </c>
      <c r="M17" s="311"/>
      <c r="N17" s="287">
        <v>9</v>
      </c>
      <c r="O17" s="287"/>
      <c r="P17" s="287">
        <v>6</v>
      </c>
      <c r="Q17" s="287"/>
      <c r="R17" s="287">
        <v>6</v>
      </c>
      <c r="S17" s="287"/>
    </row>
    <row r="18" spans="1:19" ht="29.25" x14ac:dyDescent="0.25">
      <c r="A18" s="121"/>
      <c r="B18" s="314" t="s">
        <v>11</v>
      </c>
      <c r="C18" s="314"/>
      <c r="D18" s="314"/>
      <c r="E18" s="96">
        <f>SUM(E6:E17)</f>
        <v>167170899</v>
      </c>
      <c r="F18" s="94"/>
      <c r="G18" s="64" t="s">
        <v>12</v>
      </c>
      <c r="H18" s="69">
        <f>SUM(H6:H17)</f>
        <v>0</v>
      </c>
      <c r="I18" s="68">
        <f>SUM(I17,I6:I16)</f>
        <v>43000000</v>
      </c>
      <c r="J18" s="248"/>
      <c r="K18" s="248"/>
      <c r="L18" s="248"/>
      <c r="M18" s="248"/>
      <c r="N18" s="335"/>
      <c r="O18" s="336"/>
      <c r="P18" s="248"/>
      <c r="Q18" s="248"/>
      <c r="R18" s="248"/>
      <c r="S18" s="248"/>
    </row>
    <row r="19" spans="1:19" x14ac:dyDescent="0.25">
      <c r="R19" s="141"/>
      <c r="S19" s="141"/>
    </row>
    <row r="20" spans="1:19" s="8" customFormat="1" ht="15.75" x14ac:dyDescent="0.25">
      <c r="A20" s="337" t="s">
        <v>44</v>
      </c>
      <c r="B20" s="338"/>
      <c r="C20" s="338"/>
      <c r="D20" s="338"/>
      <c r="E20" s="338"/>
      <c r="F20" s="338"/>
      <c r="G20" s="338"/>
      <c r="H20" s="338"/>
      <c r="I20" s="339"/>
      <c r="J20" s="333"/>
      <c r="K20" s="340"/>
      <c r="L20" s="341"/>
      <c r="M20" s="341"/>
      <c r="N20" s="341"/>
      <c r="O20" s="341"/>
      <c r="P20" s="333"/>
      <c r="Q20" s="340"/>
      <c r="R20" s="333"/>
      <c r="S20" s="334"/>
    </row>
    <row r="21" spans="1:19" x14ac:dyDescent="0.25">
      <c r="A21" s="38"/>
      <c r="B21" s="30" t="s">
        <v>315</v>
      </c>
      <c r="C21" s="18"/>
      <c r="D21" s="18"/>
      <c r="E21" s="20"/>
      <c r="F21" s="18"/>
      <c r="G21" s="18"/>
      <c r="H21" s="18"/>
      <c r="I21" s="18"/>
      <c r="J21" s="333"/>
      <c r="K21" s="340"/>
      <c r="L21" s="341"/>
      <c r="M21" s="341"/>
      <c r="N21" s="341"/>
      <c r="O21" s="341"/>
      <c r="P21" s="333"/>
      <c r="Q21" s="340"/>
      <c r="R21" s="333"/>
      <c r="S21" s="334"/>
    </row>
  </sheetData>
  <mergeCells count="86">
    <mergeCell ref="J21:K21"/>
    <mergeCell ref="L21:M21"/>
    <mergeCell ref="N21:O21"/>
    <mergeCell ref="P21:Q21"/>
    <mergeCell ref="R21:S21"/>
    <mergeCell ref="R20:S20"/>
    <mergeCell ref="B18:D18"/>
    <mergeCell ref="J18:K18"/>
    <mergeCell ref="L18:M18"/>
    <mergeCell ref="N18:O18"/>
    <mergeCell ref="P18:Q18"/>
    <mergeCell ref="R18:S18"/>
    <mergeCell ref="A20:I20"/>
    <mergeCell ref="J20:K20"/>
    <mergeCell ref="L20:M20"/>
    <mergeCell ref="N20:O20"/>
    <mergeCell ref="P20:Q20"/>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J8" sqref="J8:K8"/>
    </sheetView>
  </sheetViews>
  <sheetFormatPr defaultRowHeight="15" x14ac:dyDescent="0.25"/>
  <cols>
    <col min="1" max="1" width="9.28515625" style="36" customWidth="1"/>
    <col min="2" max="2" width="34.140625" customWidth="1"/>
    <col min="3" max="3" width="29.7109375" customWidth="1"/>
    <col min="4" max="4" width="42.140625" customWidth="1"/>
    <col min="5" max="5" width="15.28515625" style="21" customWidth="1"/>
    <col min="6" max="6" width="25.5703125"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29</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41</v>
      </c>
      <c r="I4" s="129" t="s">
        <v>10</v>
      </c>
      <c r="J4" s="263"/>
      <c r="K4" s="264"/>
      <c r="L4" s="263"/>
      <c r="M4" s="264"/>
      <c r="N4" s="269"/>
      <c r="O4" s="270"/>
      <c r="P4" s="263"/>
      <c r="Q4" s="264"/>
      <c r="R4" s="263"/>
      <c r="S4" s="264"/>
    </row>
    <row r="5" spans="1:19" s="8" customFormat="1" ht="16.5" customHeight="1" thickBot="1" x14ac:dyDescent="0.3">
      <c r="A5" s="329" t="s">
        <v>34</v>
      </c>
      <c r="B5" s="305"/>
      <c r="C5" s="305"/>
      <c r="D5" s="305"/>
      <c r="E5" s="305"/>
      <c r="F5" s="305"/>
      <c r="G5" s="305"/>
      <c r="H5" s="305"/>
      <c r="I5" s="305"/>
      <c r="J5" s="265"/>
      <c r="K5" s="266"/>
      <c r="L5" s="265"/>
      <c r="M5" s="266"/>
      <c r="N5" s="271"/>
      <c r="O5" s="272"/>
      <c r="P5" s="265"/>
      <c r="Q5" s="266"/>
      <c r="R5" s="265"/>
      <c r="S5" s="266"/>
    </row>
    <row r="6" spans="1:19" ht="46.5" customHeight="1" x14ac:dyDescent="0.25">
      <c r="A6" s="91">
        <v>1</v>
      </c>
      <c r="B6" s="98" t="s">
        <v>169</v>
      </c>
      <c r="C6" s="98" t="s">
        <v>170</v>
      </c>
      <c r="D6" s="98" t="s">
        <v>171</v>
      </c>
      <c r="E6" s="139">
        <v>4128000</v>
      </c>
      <c r="F6" s="77"/>
      <c r="G6" s="94">
        <f>SUM(J6,L6,N6,P6,R6)</f>
        <v>48</v>
      </c>
      <c r="H6" s="67">
        <v>0</v>
      </c>
      <c r="I6" s="67"/>
      <c r="J6" s="298">
        <v>4</v>
      </c>
      <c r="K6" s="298"/>
      <c r="L6" s="342">
        <v>25</v>
      </c>
      <c r="M6" s="343"/>
      <c r="N6" s="298">
        <v>7</v>
      </c>
      <c r="O6" s="298"/>
      <c r="P6" s="298">
        <v>6</v>
      </c>
      <c r="Q6" s="298"/>
      <c r="R6" s="298">
        <v>6</v>
      </c>
      <c r="S6" s="342"/>
    </row>
    <row r="7" spans="1:19" ht="57.75" x14ac:dyDescent="0.25">
      <c r="A7" s="91">
        <v>2</v>
      </c>
      <c r="B7" s="98" t="s">
        <v>172</v>
      </c>
      <c r="C7" s="98" t="s">
        <v>173</v>
      </c>
      <c r="D7" s="98" t="s">
        <v>174</v>
      </c>
      <c r="E7" s="139">
        <v>6600000</v>
      </c>
      <c r="F7" s="77"/>
      <c r="G7" s="94">
        <f t="shared" ref="G7:G16" si="0">SUM(J7,L7,N7,P7,R7)</f>
        <v>60</v>
      </c>
      <c r="H7" s="67">
        <v>0</v>
      </c>
      <c r="I7" s="67"/>
      <c r="J7" s="280">
        <v>6</v>
      </c>
      <c r="K7" s="280"/>
      <c r="L7" s="316">
        <v>32</v>
      </c>
      <c r="M7" s="317"/>
      <c r="N7" s="280">
        <v>9</v>
      </c>
      <c r="O7" s="280"/>
      <c r="P7" s="280">
        <v>7</v>
      </c>
      <c r="Q7" s="280"/>
      <c r="R7" s="280">
        <v>6</v>
      </c>
      <c r="S7" s="316"/>
    </row>
    <row r="8" spans="1:19" ht="66" customHeight="1" x14ac:dyDescent="0.25">
      <c r="A8" s="91">
        <v>3</v>
      </c>
      <c r="B8" s="98" t="s">
        <v>175</v>
      </c>
      <c r="C8" s="98" t="s">
        <v>176</v>
      </c>
      <c r="D8" s="98" t="s">
        <v>177</v>
      </c>
      <c r="E8" s="139">
        <v>20000000</v>
      </c>
      <c r="F8" s="77"/>
      <c r="G8" s="94">
        <f t="shared" si="0"/>
        <v>70</v>
      </c>
      <c r="H8" s="67">
        <v>4000000</v>
      </c>
      <c r="I8" s="67"/>
      <c r="J8" s="280">
        <v>7</v>
      </c>
      <c r="K8" s="280"/>
      <c r="L8" s="316">
        <v>37</v>
      </c>
      <c r="M8" s="317"/>
      <c r="N8" s="280">
        <v>10</v>
      </c>
      <c r="O8" s="280"/>
      <c r="P8" s="280">
        <v>8</v>
      </c>
      <c r="Q8" s="280"/>
      <c r="R8" s="280">
        <v>8</v>
      </c>
      <c r="S8" s="316"/>
    </row>
    <row r="9" spans="1:19" ht="85.5" customHeight="1" x14ac:dyDescent="0.25">
      <c r="A9" s="89">
        <v>4</v>
      </c>
      <c r="B9" s="95" t="s">
        <v>178</v>
      </c>
      <c r="C9" s="95" t="s">
        <v>179</v>
      </c>
      <c r="D9" s="95" t="s">
        <v>180</v>
      </c>
      <c r="E9" s="97">
        <v>4655000</v>
      </c>
      <c r="F9" s="90" t="s">
        <v>333</v>
      </c>
      <c r="G9" s="94">
        <f t="shared" si="0"/>
        <v>0</v>
      </c>
      <c r="H9" s="67">
        <v>1000000</v>
      </c>
      <c r="I9" s="67"/>
      <c r="J9" s="280">
        <v>0</v>
      </c>
      <c r="K9" s="280"/>
      <c r="L9" s="316">
        <v>0</v>
      </c>
      <c r="M9" s="317"/>
      <c r="N9" s="280">
        <v>0</v>
      </c>
      <c r="O9" s="280"/>
      <c r="P9" s="280">
        <v>0</v>
      </c>
      <c r="Q9" s="280"/>
      <c r="R9" s="280">
        <v>0</v>
      </c>
      <c r="S9" s="316"/>
    </row>
    <row r="10" spans="1:19" ht="66" customHeight="1" x14ac:dyDescent="0.25">
      <c r="A10" s="91">
        <v>5</v>
      </c>
      <c r="B10" s="98" t="s">
        <v>181</v>
      </c>
      <c r="C10" s="98" t="s">
        <v>182</v>
      </c>
      <c r="D10" s="98" t="s">
        <v>183</v>
      </c>
      <c r="E10" s="139">
        <v>30609248</v>
      </c>
      <c r="F10" s="77"/>
      <c r="G10" s="94">
        <f t="shared" si="0"/>
        <v>69</v>
      </c>
      <c r="H10" s="67">
        <v>2000000</v>
      </c>
      <c r="I10" s="67"/>
      <c r="J10" s="280">
        <v>6</v>
      </c>
      <c r="K10" s="280"/>
      <c r="L10" s="316">
        <v>38</v>
      </c>
      <c r="M10" s="317"/>
      <c r="N10" s="280">
        <v>11</v>
      </c>
      <c r="O10" s="280"/>
      <c r="P10" s="280">
        <v>7</v>
      </c>
      <c r="Q10" s="280"/>
      <c r="R10" s="280">
        <v>7</v>
      </c>
      <c r="S10" s="316"/>
    </row>
    <row r="11" spans="1:19" ht="66" customHeight="1" x14ac:dyDescent="0.25">
      <c r="A11" s="91">
        <v>6</v>
      </c>
      <c r="B11" s="98" t="s">
        <v>184</v>
      </c>
      <c r="C11" s="98" t="s">
        <v>185</v>
      </c>
      <c r="D11" s="98" t="s">
        <v>186</v>
      </c>
      <c r="E11" s="139">
        <v>20060000</v>
      </c>
      <c r="F11" s="77"/>
      <c r="G11" s="94">
        <f t="shared" si="0"/>
        <v>50</v>
      </c>
      <c r="H11" s="67">
        <v>5000000</v>
      </c>
      <c r="I11" s="67"/>
      <c r="J11" s="280">
        <v>6</v>
      </c>
      <c r="K11" s="280"/>
      <c r="L11" s="316">
        <v>24</v>
      </c>
      <c r="M11" s="317"/>
      <c r="N11" s="280">
        <v>7</v>
      </c>
      <c r="O11" s="280"/>
      <c r="P11" s="280">
        <v>7</v>
      </c>
      <c r="Q11" s="280"/>
      <c r="R11" s="280">
        <v>6</v>
      </c>
      <c r="S11" s="316"/>
    </row>
    <row r="12" spans="1:19" ht="66" customHeight="1" x14ac:dyDescent="0.25">
      <c r="A12" s="91">
        <v>7</v>
      </c>
      <c r="B12" s="98" t="s">
        <v>187</v>
      </c>
      <c r="C12" s="98" t="s">
        <v>188</v>
      </c>
      <c r="D12" s="98" t="s">
        <v>189</v>
      </c>
      <c r="E12" s="139">
        <v>35000000</v>
      </c>
      <c r="F12" s="77"/>
      <c r="G12" s="94">
        <f t="shared" si="0"/>
        <v>81</v>
      </c>
      <c r="H12" s="67">
        <v>20000000</v>
      </c>
      <c r="I12" s="67"/>
      <c r="J12" s="280">
        <v>9</v>
      </c>
      <c r="K12" s="280"/>
      <c r="L12" s="316">
        <v>42</v>
      </c>
      <c r="M12" s="317"/>
      <c r="N12" s="280">
        <v>12</v>
      </c>
      <c r="O12" s="280"/>
      <c r="P12" s="280">
        <v>9</v>
      </c>
      <c r="Q12" s="280"/>
      <c r="R12" s="280">
        <v>9</v>
      </c>
      <c r="S12" s="316"/>
    </row>
    <row r="13" spans="1:19" ht="86.25" x14ac:dyDescent="0.25">
      <c r="A13" s="89">
        <v>8</v>
      </c>
      <c r="B13" s="95" t="s">
        <v>190</v>
      </c>
      <c r="C13" s="95" t="s">
        <v>191</v>
      </c>
      <c r="D13" s="95" t="s">
        <v>192</v>
      </c>
      <c r="E13" s="97">
        <v>4000000</v>
      </c>
      <c r="F13" s="95" t="s">
        <v>318</v>
      </c>
      <c r="G13" s="94">
        <f t="shared" si="0"/>
        <v>0</v>
      </c>
      <c r="H13" s="67">
        <v>0</v>
      </c>
      <c r="I13" s="67"/>
      <c r="J13" s="280">
        <v>0</v>
      </c>
      <c r="K13" s="280"/>
      <c r="L13" s="316">
        <v>0</v>
      </c>
      <c r="M13" s="317"/>
      <c r="N13" s="280">
        <v>0</v>
      </c>
      <c r="O13" s="280"/>
      <c r="P13" s="280">
        <v>0</v>
      </c>
      <c r="Q13" s="280"/>
      <c r="R13" s="280">
        <v>0</v>
      </c>
      <c r="S13" s="316"/>
    </row>
    <row r="14" spans="1:19" ht="59.25" customHeight="1" x14ac:dyDescent="0.25">
      <c r="A14" s="91">
        <v>9</v>
      </c>
      <c r="B14" s="98" t="s">
        <v>193</v>
      </c>
      <c r="C14" s="98" t="s">
        <v>194</v>
      </c>
      <c r="D14" s="98" t="s">
        <v>195</v>
      </c>
      <c r="E14" s="139">
        <v>6000000</v>
      </c>
      <c r="F14" s="77"/>
      <c r="G14" s="94">
        <f t="shared" si="0"/>
        <v>62</v>
      </c>
      <c r="H14" s="67">
        <v>3000000</v>
      </c>
      <c r="I14" s="67"/>
      <c r="J14" s="280">
        <v>7</v>
      </c>
      <c r="K14" s="280"/>
      <c r="L14" s="316">
        <v>32</v>
      </c>
      <c r="M14" s="317"/>
      <c r="N14" s="280">
        <v>8</v>
      </c>
      <c r="O14" s="280"/>
      <c r="P14" s="280">
        <v>7</v>
      </c>
      <c r="Q14" s="280"/>
      <c r="R14" s="280">
        <v>8</v>
      </c>
      <c r="S14" s="316"/>
    </row>
    <row r="15" spans="1:19" ht="59.25" customHeight="1" x14ac:dyDescent="0.25">
      <c r="A15" s="91">
        <v>10</v>
      </c>
      <c r="B15" s="98" t="s">
        <v>196</v>
      </c>
      <c r="C15" s="98" t="s">
        <v>197</v>
      </c>
      <c r="D15" s="98" t="s">
        <v>198</v>
      </c>
      <c r="E15" s="139">
        <v>6000000</v>
      </c>
      <c r="F15" s="77"/>
      <c r="G15" s="94">
        <f t="shared" si="0"/>
        <v>49</v>
      </c>
      <c r="H15" s="67">
        <v>3000000</v>
      </c>
      <c r="I15" s="67"/>
      <c r="J15" s="280">
        <v>6</v>
      </c>
      <c r="K15" s="280"/>
      <c r="L15" s="316">
        <v>25</v>
      </c>
      <c r="M15" s="317"/>
      <c r="N15" s="280">
        <v>6</v>
      </c>
      <c r="O15" s="280"/>
      <c r="P15" s="280">
        <v>6</v>
      </c>
      <c r="Q15" s="280"/>
      <c r="R15" s="280">
        <v>6</v>
      </c>
      <c r="S15" s="316"/>
    </row>
    <row r="16" spans="1:19" ht="86.25" x14ac:dyDescent="0.25">
      <c r="A16" s="89">
        <v>11</v>
      </c>
      <c r="B16" s="95" t="s">
        <v>199</v>
      </c>
      <c r="C16" s="95" t="s">
        <v>200</v>
      </c>
      <c r="D16" s="95" t="s">
        <v>201</v>
      </c>
      <c r="E16" s="97">
        <v>20143299</v>
      </c>
      <c r="F16" s="95" t="s">
        <v>319</v>
      </c>
      <c r="G16" s="94">
        <f t="shared" si="0"/>
        <v>0</v>
      </c>
      <c r="H16" s="67">
        <v>0</v>
      </c>
      <c r="I16" s="67"/>
      <c r="J16" s="280">
        <v>0</v>
      </c>
      <c r="K16" s="280"/>
      <c r="L16" s="316">
        <v>0</v>
      </c>
      <c r="M16" s="317"/>
      <c r="N16" s="280">
        <v>0</v>
      </c>
      <c r="O16" s="280"/>
      <c r="P16" s="280">
        <v>0</v>
      </c>
      <c r="Q16" s="280"/>
      <c r="R16" s="280">
        <v>0</v>
      </c>
      <c r="S16" s="316"/>
    </row>
    <row r="17" spans="1:19" ht="43.5" x14ac:dyDescent="0.25">
      <c r="A17" s="91">
        <v>12</v>
      </c>
      <c r="B17" s="98" t="s">
        <v>202</v>
      </c>
      <c r="C17" s="98" t="s">
        <v>203</v>
      </c>
      <c r="D17" s="98" t="s">
        <v>204</v>
      </c>
      <c r="E17" s="139">
        <v>9975352</v>
      </c>
      <c r="F17" s="77"/>
      <c r="G17" s="94">
        <f>SUM(J17,L17,N17,P17,R17)</f>
        <v>62</v>
      </c>
      <c r="H17" s="67">
        <v>2000000</v>
      </c>
      <c r="I17" s="67"/>
      <c r="J17" s="280">
        <v>8</v>
      </c>
      <c r="K17" s="280"/>
      <c r="L17" s="316">
        <v>30</v>
      </c>
      <c r="M17" s="317"/>
      <c r="N17" s="280">
        <v>9</v>
      </c>
      <c r="O17" s="280"/>
      <c r="P17" s="280">
        <v>8</v>
      </c>
      <c r="Q17" s="280"/>
      <c r="R17" s="280">
        <v>7</v>
      </c>
      <c r="S17" s="316"/>
    </row>
    <row r="18" spans="1:19" ht="29.25" x14ac:dyDescent="0.25">
      <c r="A18" s="121"/>
      <c r="B18" s="314" t="s">
        <v>11</v>
      </c>
      <c r="C18" s="314"/>
      <c r="D18" s="314"/>
      <c r="E18" s="96">
        <f>SUM(E6:E17)</f>
        <v>167170899</v>
      </c>
      <c r="F18" s="94"/>
      <c r="G18" s="64" t="s">
        <v>12</v>
      </c>
      <c r="H18" s="68">
        <f>SUM(H6:H17)</f>
        <v>40000000</v>
      </c>
      <c r="I18" s="69"/>
      <c r="J18" s="248"/>
      <c r="K18" s="248"/>
      <c r="L18" s="248"/>
      <c r="M18" s="248"/>
      <c r="N18" s="335"/>
      <c r="O18" s="336"/>
      <c r="P18" s="248"/>
      <c r="Q18" s="248"/>
      <c r="R18" s="248"/>
      <c r="S18" s="335"/>
    </row>
    <row r="20" spans="1:19" s="8" customFormat="1" ht="15.75" x14ac:dyDescent="0.25">
      <c r="A20" s="337" t="s">
        <v>44</v>
      </c>
      <c r="B20" s="338"/>
      <c r="C20" s="338"/>
      <c r="D20" s="338"/>
      <c r="E20" s="338"/>
      <c r="F20" s="338"/>
      <c r="G20" s="338"/>
      <c r="H20" s="338"/>
      <c r="I20" s="339"/>
      <c r="J20" s="333"/>
      <c r="K20" s="340"/>
      <c r="L20" s="341"/>
      <c r="M20" s="341"/>
      <c r="N20" s="341"/>
      <c r="O20" s="341"/>
      <c r="P20" s="333"/>
      <c r="Q20" s="340"/>
      <c r="R20" s="333"/>
      <c r="S20" s="334"/>
    </row>
    <row r="21" spans="1:19" x14ac:dyDescent="0.25">
      <c r="A21" s="38"/>
      <c r="B21" s="30" t="s">
        <v>45</v>
      </c>
      <c r="C21" s="18"/>
      <c r="D21" s="18"/>
      <c r="E21" s="20"/>
      <c r="F21" s="18"/>
      <c r="G21" s="18"/>
      <c r="H21" s="18"/>
      <c r="I21" s="18"/>
      <c r="J21" s="333"/>
      <c r="K21" s="340"/>
      <c r="L21" s="341"/>
      <c r="M21" s="341"/>
      <c r="N21" s="341"/>
      <c r="O21" s="341"/>
      <c r="P21" s="333"/>
      <c r="Q21" s="340"/>
      <c r="R21" s="333"/>
      <c r="S21" s="334"/>
    </row>
  </sheetData>
  <mergeCells count="86">
    <mergeCell ref="J21:K21"/>
    <mergeCell ref="L21:M21"/>
    <mergeCell ref="N21:O21"/>
    <mergeCell ref="P21:Q21"/>
    <mergeCell ref="R21:S21"/>
    <mergeCell ref="R20:S20"/>
    <mergeCell ref="B18:D18"/>
    <mergeCell ref="J18:K18"/>
    <mergeCell ref="L18:M18"/>
    <mergeCell ref="N18:O18"/>
    <mergeCell ref="P18:Q18"/>
    <mergeCell ref="R18:S18"/>
    <mergeCell ref="A20:I20"/>
    <mergeCell ref="J20:K20"/>
    <mergeCell ref="L20:M20"/>
    <mergeCell ref="N20:O20"/>
    <mergeCell ref="P20:Q20"/>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J8" sqref="J8:K8"/>
    </sheetView>
  </sheetViews>
  <sheetFormatPr defaultRowHeight="15" x14ac:dyDescent="0.25"/>
  <cols>
    <col min="1" max="1" width="9.28515625" style="36" customWidth="1"/>
    <col min="2" max="2" width="34.140625" customWidth="1"/>
    <col min="3" max="3" width="29.7109375" customWidth="1"/>
    <col min="4" max="4" width="42.140625" customWidth="1"/>
    <col min="5" max="5" width="15.28515625" style="21" customWidth="1"/>
    <col min="6" max="6" width="25.5703125"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29</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41</v>
      </c>
      <c r="I4" s="129" t="s">
        <v>10</v>
      </c>
      <c r="J4" s="263"/>
      <c r="K4" s="264"/>
      <c r="L4" s="263"/>
      <c r="M4" s="264"/>
      <c r="N4" s="269"/>
      <c r="O4" s="270"/>
      <c r="P4" s="263"/>
      <c r="Q4" s="264"/>
      <c r="R4" s="263"/>
      <c r="S4" s="264"/>
    </row>
    <row r="5" spans="1:19" s="8" customFormat="1" ht="16.5" customHeight="1" thickBot="1" x14ac:dyDescent="0.3">
      <c r="A5" s="329" t="s">
        <v>34</v>
      </c>
      <c r="B5" s="305"/>
      <c r="C5" s="305"/>
      <c r="D5" s="305"/>
      <c r="E5" s="305"/>
      <c r="F5" s="305"/>
      <c r="G5" s="305"/>
      <c r="H5" s="305"/>
      <c r="I5" s="305"/>
      <c r="J5" s="265"/>
      <c r="K5" s="266"/>
      <c r="L5" s="265"/>
      <c r="M5" s="266"/>
      <c r="N5" s="271"/>
      <c r="O5" s="272"/>
      <c r="P5" s="265"/>
      <c r="Q5" s="266"/>
      <c r="R5" s="265"/>
      <c r="S5" s="266"/>
    </row>
    <row r="6" spans="1:19" ht="46.5" customHeight="1" x14ac:dyDescent="0.25">
      <c r="A6" s="91">
        <v>1</v>
      </c>
      <c r="B6" s="98" t="s">
        <v>169</v>
      </c>
      <c r="C6" s="98" t="s">
        <v>170</v>
      </c>
      <c r="D6" s="98" t="s">
        <v>171</v>
      </c>
      <c r="E6" s="139">
        <v>4128000</v>
      </c>
      <c r="F6" s="77" t="s">
        <v>316</v>
      </c>
      <c r="G6" s="94">
        <f>SUM(J6,L6,N6,P6,R6)</f>
        <v>48</v>
      </c>
      <c r="H6" s="74">
        <v>0</v>
      </c>
      <c r="I6" s="74"/>
      <c r="J6" s="287">
        <v>4</v>
      </c>
      <c r="K6" s="287"/>
      <c r="L6" s="310">
        <v>25</v>
      </c>
      <c r="M6" s="311"/>
      <c r="N6" s="287">
        <v>7</v>
      </c>
      <c r="O6" s="287"/>
      <c r="P6" s="287">
        <v>6</v>
      </c>
      <c r="Q6" s="287"/>
      <c r="R6" s="287">
        <v>6</v>
      </c>
      <c r="S6" s="310"/>
    </row>
    <row r="7" spans="1:19" ht="57.75" x14ac:dyDescent="0.25">
      <c r="A7" s="91">
        <v>2</v>
      </c>
      <c r="B7" s="98" t="s">
        <v>172</v>
      </c>
      <c r="C7" s="98" t="s">
        <v>173</v>
      </c>
      <c r="D7" s="98" t="s">
        <v>174</v>
      </c>
      <c r="E7" s="139">
        <v>6600000</v>
      </c>
      <c r="F7" s="77"/>
      <c r="G7" s="94">
        <f t="shared" ref="G7:G16" si="0">SUM(J7,L7,N7,P7,R7)</f>
        <v>60</v>
      </c>
      <c r="H7" s="74">
        <v>0</v>
      </c>
      <c r="I7" s="74"/>
      <c r="J7" s="287">
        <v>6</v>
      </c>
      <c r="K7" s="287"/>
      <c r="L7" s="310">
        <v>32</v>
      </c>
      <c r="M7" s="311"/>
      <c r="N7" s="287">
        <v>9</v>
      </c>
      <c r="O7" s="287"/>
      <c r="P7" s="287">
        <v>7</v>
      </c>
      <c r="Q7" s="287"/>
      <c r="R7" s="287">
        <v>6</v>
      </c>
      <c r="S7" s="310"/>
    </row>
    <row r="8" spans="1:19" ht="66" customHeight="1" x14ac:dyDescent="0.25">
      <c r="A8" s="91">
        <v>3</v>
      </c>
      <c r="B8" s="98" t="s">
        <v>175</v>
      </c>
      <c r="C8" s="98" t="s">
        <v>176</v>
      </c>
      <c r="D8" s="98" t="s">
        <v>177</v>
      </c>
      <c r="E8" s="139">
        <v>20000000</v>
      </c>
      <c r="F8" s="77"/>
      <c r="G8" s="94">
        <f t="shared" si="0"/>
        <v>70</v>
      </c>
      <c r="H8" s="67">
        <v>4000000</v>
      </c>
      <c r="I8" s="74"/>
      <c r="J8" s="287">
        <v>7</v>
      </c>
      <c r="K8" s="287"/>
      <c r="L8" s="310">
        <v>37</v>
      </c>
      <c r="M8" s="311"/>
      <c r="N8" s="287">
        <v>10</v>
      </c>
      <c r="O8" s="287"/>
      <c r="P8" s="287">
        <v>8</v>
      </c>
      <c r="Q8" s="287"/>
      <c r="R8" s="287">
        <v>8</v>
      </c>
      <c r="S8" s="310"/>
    </row>
    <row r="9" spans="1:19" ht="66" customHeight="1" x14ac:dyDescent="0.25">
      <c r="A9" s="89">
        <v>4</v>
      </c>
      <c r="B9" s="95" t="s">
        <v>178</v>
      </c>
      <c r="C9" s="95" t="s">
        <v>179</v>
      </c>
      <c r="D9" s="95" t="s">
        <v>180</v>
      </c>
      <c r="E9" s="97">
        <v>4655000</v>
      </c>
      <c r="F9" s="90" t="s">
        <v>333</v>
      </c>
      <c r="G9" s="94">
        <f t="shared" si="0"/>
        <v>0</v>
      </c>
      <c r="H9" s="67">
        <v>1000000</v>
      </c>
      <c r="I9" s="74"/>
      <c r="J9" s="287">
        <v>0</v>
      </c>
      <c r="K9" s="287"/>
      <c r="L9" s="310">
        <v>0</v>
      </c>
      <c r="M9" s="311"/>
      <c r="N9" s="287">
        <v>0</v>
      </c>
      <c r="O9" s="287"/>
      <c r="P9" s="287">
        <v>0</v>
      </c>
      <c r="Q9" s="287"/>
      <c r="R9" s="287">
        <v>0</v>
      </c>
      <c r="S9" s="310"/>
    </row>
    <row r="10" spans="1:19" ht="66" customHeight="1" x14ac:dyDescent="0.25">
      <c r="A10" s="91">
        <v>5</v>
      </c>
      <c r="B10" s="98" t="s">
        <v>181</v>
      </c>
      <c r="C10" s="98" t="s">
        <v>182</v>
      </c>
      <c r="D10" s="98" t="s">
        <v>183</v>
      </c>
      <c r="E10" s="139">
        <v>30609248</v>
      </c>
      <c r="F10" s="77"/>
      <c r="G10" s="94">
        <f t="shared" si="0"/>
        <v>69</v>
      </c>
      <c r="H10" s="67">
        <v>2000000</v>
      </c>
      <c r="I10" s="74"/>
      <c r="J10" s="287">
        <v>6</v>
      </c>
      <c r="K10" s="287"/>
      <c r="L10" s="310">
        <v>38</v>
      </c>
      <c r="M10" s="311"/>
      <c r="N10" s="287">
        <v>11</v>
      </c>
      <c r="O10" s="287"/>
      <c r="P10" s="287">
        <v>7</v>
      </c>
      <c r="Q10" s="287"/>
      <c r="R10" s="287">
        <v>7</v>
      </c>
      <c r="S10" s="310"/>
    </row>
    <row r="11" spans="1:19" ht="66" customHeight="1" x14ac:dyDescent="0.25">
      <c r="A11" s="91">
        <v>6</v>
      </c>
      <c r="B11" s="98" t="s">
        <v>184</v>
      </c>
      <c r="C11" s="98" t="s">
        <v>185</v>
      </c>
      <c r="D11" s="98" t="s">
        <v>186</v>
      </c>
      <c r="E11" s="139">
        <v>20060000</v>
      </c>
      <c r="F11" s="77"/>
      <c r="G11" s="94">
        <f t="shared" si="0"/>
        <v>50</v>
      </c>
      <c r="H11" s="67">
        <v>5000000</v>
      </c>
      <c r="I11" s="74"/>
      <c r="J11" s="287">
        <v>6</v>
      </c>
      <c r="K11" s="287"/>
      <c r="L11" s="310">
        <v>24</v>
      </c>
      <c r="M11" s="311"/>
      <c r="N11" s="287">
        <v>7</v>
      </c>
      <c r="O11" s="287"/>
      <c r="P11" s="287">
        <v>7</v>
      </c>
      <c r="Q11" s="287"/>
      <c r="R11" s="287">
        <v>6</v>
      </c>
      <c r="S11" s="310"/>
    </row>
    <row r="12" spans="1:19" ht="66" customHeight="1" x14ac:dyDescent="0.25">
      <c r="A12" s="91">
        <v>7</v>
      </c>
      <c r="B12" s="98" t="s">
        <v>187</v>
      </c>
      <c r="C12" s="98" t="s">
        <v>188</v>
      </c>
      <c r="D12" s="98" t="s">
        <v>189</v>
      </c>
      <c r="E12" s="139">
        <v>35000000</v>
      </c>
      <c r="F12" s="77"/>
      <c r="G12" s="94">
        <f t="shared" si="0"/>
        <v>81</v>
      </c>
      <c r="H12" s="67">
        <v>19000000</v>
      </c>
      <c r="I12" s="74"/>
      <c r="J12" s="287">
        <v>9</v>
      </c>
      <c r="K12" s="287"/>
      <c r="L12" s="310">
        <v>42</v>
      </c>
      <c r="M12" s="311"/>
      <c r="N12" s="287">
        <v>12</v>
      </c>
      <c r="O12" s="287"/>
      <c r="P12" s="287">
        <v>9</v>
      </c>
      <c r="Q12" s="287"/>
      <c r="R12" s="287">
        <v>9</v>
      </c>
      <c r="S12" s="310"/>
    </row>
    <row r="13" spans="1:19" ht="86.25" x14ac:dyDescent="0.25">
      <c r="A13" s="89">
        <v>8</v>
      </c>
      <c r="B13" s="95" t="s">
        <v>190</v>
      </c>
      <c r="C13" s="95" t="s">
        <v>191</v>
      </c>
      <c r="D13" s="95" t="s">
        <v>192</v>
      </c>
      <c r="E13" s="97">
        <v>4000000</v>
      </c>
      <c r="F13" s="95" t="s">
        <v>318</v>
      </c>
      <c r="G13" s="94">
        <f t="shared" si="0"/>
        <v>0</v>
      </c>
      <c r="H13" s="74">
        <v>0</v>
      </c>
      <c r="I13" s="74"/>
      <c r="J13" s="287">
        <v>0</v>
      </c>
      <c r="K13" s="287"/>
      <c r="L13" s="310">
        <v>0</v>
      </c>
      <c r="M13" s="311"/>
      <c r="N13" s="287">
        <v>0</v>
      </c>
      <c r="O13" s="287"/>
      <c r="P13" s="287">
        <v>0</v>
      </c>
      <c r="Q13" s="287"/>
      <c r="R13" s="287">
        <v>0</v>
      </c>
      <c r="S13" s="310"/>
    </row>
    <row r="14" spans="1:19" ht="59.25" customHeight="1" x14ac:dyDescent="0.25">
      <c r="A14" s="91">
        <v>9</v>
      </c>
      <c r="B14" s="98" t="s">
        <v>193</v>
      </c>
      <c r="C14" s="98" t="s">
        <v>194</v>
      </c>
      <c r="D14" s="98" t="s">
        <v>195</v>
      </c>
      <c r="E14" s="139">
        <v>6000000</v>
      </c>
      <c r="F14" s="77"/>
      <c r="G14" s="94">
        <f t="shared" si="0"/>
        <v>62</v>
      </c>
      <c r="H14" s="67">
        <v>3000000</v>
      </c>
      <c r="I14" s="74"/>
      <c r="J14" s="287">
        <v>7</v>
      </c>
      <c r="K14" s="287"/>
      <c r="L14" s="310">
        <v>32</v>
      </c>
      <c r="M14" s="311"/>
      <c r="N14" s="287">
        <v>8</v>
      </c>
      <c r="O14" s="287"/>
      <c r="P14" s="287">
        <v>7</v>
      </c>
      <c r="Q14" s="287"/>
      <c r="R14" s="287">
        <v>8</v>
      </c>
      <c r="S14" s="310"/>
    </row>
    <row r="15" spans="1:19" ht="59.25" customHeight="1" x14ac:dyDescent="0.25">
      <c r="A15" s="91">
        <v>10</v>
      </c>
      <c r="B15" s="98" t="s">
        <v>196</v>
      </c>
      <c r="C15" s="98" t="s">
        <v>197</v>
      </c>
      <c r="D15" s="98" t="s">
        <v>198</v>
      </c>
      <c r="E15" s="139">
        <v>6000000</v>
      </c>
      <c r="F15" s="77"/>
      <c r="G15" s="94">
        <f t="shared" si="0"/>
        <v>49</v>
      </c>
      <c r="H15" s="67">
        <v>3000000</v>
      </c>
      <c r="I15" s="74"/>
      <c r="J15" s="287">
        <v>6</v>
      </c>
      <c r="K15" s="287"/>
      <c r="L15" s="310">
        <v>25</v>
      </c>
      <c r="M15" s="311"/>
      <c r="N15" s="287">
        <v>6</v>
      </c>
      <c r="O15" s="287"/>
      <c r="P15" s="287">
        <v>6</v>
      </c>
      <c r="Q15" s="287"/>
      <c r="R15" s="287">
        <v>6</v>
      </c>
      <c r="S15" s="310"/>
    </row>
    <row r="16" spans="1:19" ht="86.25" x14ac:dyDescent="0.25">
      <c r="A16" s="89">
        <v>11</v>
      </c>
      <c r="B16" s="95" t="s">
        <v>199</v>
      </c>
      <c r="C16" s="95" t="s">
        <v>200</v>
      </c>
      <c r="D16" s="95" t="s">
        <v>201</v>
      </c>
      <c r="E16" s="97">
        <v>20143299</v>
      </c>
      <c r="F16" s="95" t="s">
        <v>319</v>
      </c>
      <c r="G16" s="94">
        <f t="shared" si="0"/>
        <v>0</v>
      </c>
      <c r="H16" s="74">
        <v>0</v>
      </c>
      <c r="I16" s="74"/>
      <c r="J16" s="287">
        <v>0</v>
      </c>
      <c r="K16" s="287"/>
      <c r="L16" s="310">
        <v>0</v>
      </c>
      <c r="M16" s="311"/>
      <c r="N16" s="287">
        <v>0</v>
      </c>
      <c r="O16" s="287"/>
      <c r="P16" s="287">
        <v>0</v>
      </c>
      <c r="Q16" s="287"/>
      <c r="R16" s="287">
        <v>0</v>
      </c>
      <c r="S16" s="310"/>
    </row>
    <row r="17" spans="1:19" ht="43.5" x14ac:dyDescent="0.25">
      <c r="A17" s="91">
        <v>12</v>
      </c>
      <c r="B17" s="98" t="s">
        <v>202</v>
      </c>
      <c r="C17" s="98" t="s">
        <v>203</v>
      </c>
      <c r="D17" s="98" t="s">
        <v>204</v>
      </c>
      <c r="E17" s="139">
        <v>9975352</v>
      </c>
      <c r="F17" s="77"/>
      <c r="G17" s="94">
        <f>SUM(J17,L17,N17,P17,R17)</f>
        <v>62</v>
      </c>
      <c r="H17" s="67">
        <v>3000000</v>
      </c>
      <c r="I17" s="74"/>
      <c r="J17" s="287">
        <v>8</v>
      </c>
      <c r="K17" s="287"/>
      <c r="L17" s="310">
        <v>30</v>
      </c>
      <c r="M17" s="311"/>
      <c r="N17" s="287">
        <v>9</v>
      </c>
      <c r="O17" s="287"/>
      <c r="P17" s="287">
        <v>8</v>
      </c>
      <c r="Q17" s="287"/>
      <c r="R17" s="287">
        <v>7</v>
      </c>
      <c r="S17" s="310"/>
    </row>
    <row r="18" spans="1:19" ht="29.25" x14ac:dyDescent="0.25">
      <c r="A18" s="121"/>
      <c r="B18" s="314" t="s">
        <v>11</v>
      </c>
      <c r="C18" s="314"/>
      <c r="D18" s="314"/>
      <c r="E18" s="96">
        <f>SUM(E6:E17)</f>
        <v>167170899</v>
      </c>
      <c r="F18" s="94"/>
      <c r="G18" s="64" t="s">
        <v>12</v>
      </c>
      <c r="H18" s="68">
        <f>SUM(H6:H17)</f>
        <v>40000000</v>
      </c>
      <c r="I18" s="69"/>
      <c r="J18" s="248"/>
      <c r="K18" s="248"/>
      <c r="L18" s="248"/>
      <c r="M18" s="248"/>
      <c r="N18" s="335"/>
      <c r="O18" s="336"/>
      <c r="P18" s="248"/>
      <c r="Q18" s="248"/>
      <c r="R18" s="248"/>
      <c r="S18" s="335"/>
    </row>
    <row r="20" spans="1:19" s="8" customFormat="1" ht="15.75" x14ac:dyDescent="0.25">
      <c r="A20" s="337" t="s">
        <v>44</v>
      </c>
      <c r="B20" s="338"/>
      <c r="C20" s="338"/>
      <c r="D20" s="338"/>
      <c r="E20" s="338"/>
      <c r="F20" s="338"/>
      <c r="G20" s="338"/>
      <c r="H20" s="338"/>
      <c r="I20" s="339"/>
      <c r="J20" s="333"/>
      <c r="K20" s="340"/>
      <c r="L20" s="341"/>
      <c r="M20" s="341"/>
      <c r="N20" s="341"/>
      <c r="O20" s="341"/>
      <c r="P20" s="333"/>
      <c r="Q20" s="340"/>
      <c r="R20" s="333"/>
      <c r="S20" s="334"/>
    </row>
    <row r="21" spans="1:19" x14ac:dyDescent="0.25">
      <c r="A21" s="38"/>
      <c r="B21" s="30" t="s">
        <v>45</v>
      </c>
      <c r="C21" s="18"/>
      <c r="D21" s="18"/>
      <c r="E21" s="20"/>
      <c r="F21" s="18"/>
      <c r="G21" s="18"/>
      <c r="H21" s="18"/>
      <c r="I21" s="18"/>
      <c r="J21" s="333"/>
      <c r="K21" s="340"/>
      <c r="L21" s="341"/>
      <c r="M21" s="341"/>
      <c r="N21" s="341"/>
      <c r="O21" s="341"/>
      <c r="P21" s="333"/>
      <c r="Q21" s="340"/>
      <c r="R21" s="333"/>
      <c r="S21" s="334"/>
    </row>
  </sheetData>
  <mergeCells count="86">
    <mergeCell ref="J21:K21"/>
    <mergeCell ref="L21:M21"/>
    <mergeCell ref="N21:O21"/>
    <mergeCell ref="P21:Q21"/>
    <mergeCell ref="R21:S21"/>
    <mergeCell ref="R20:S20"/>
    <mergeCell ref="B18:D18"/>
    <mergeCell ref="J18:K18"/>
    <mergeCell ref="L18:M18"/>
    <mergeCell ref="N18:O18"/>
    <mergeCell ref="P18:Q18"/>
    <mergeCell ref="R18:S18"/>
    <mergeCell ref="A20:I20"/>
    <mergeCell ref="J20:K20"/>
    <mergeCell ref="L20:M20"/>
    <mergeCell ref="N20:O20"/>
    <mergeCell ref="P20:Q20"/>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I7" sqref="I7"/>
    </sheetView>
  </sheetViews>
  <sheetFormatPr defaultRowHeight="15" x14ac:dyDescent="0.25"/>
  <cols>
    <col min="1" max="1" width="9.28515625" style="36" customWidth="1"/>
    <col min="2" max="2" width="34.140625" customWidth="1"/>
    <col min="3" max="3" width="29.7109375" customWidth="1"/>
    <col min="4" max="4" width="42.140625" customWidth="1"/>
    <col min="5" max="5" width="15.28515625" style="21" customWidth="1"/>
    <col min="6" max="6" width="25.5703125"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29</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41</v>
      </c>
      <c r="I4" s="129" t="s">
        <v>10</v>
      </c>
      <c r="J4" s="263"/>
      <c r="K4" s="264"/>
      <c r="L4" s="263"/>
      <c r="M4" s="264"/>
      <c r="N4" s="269"/>
      <c r="O4" s="270"/>
      <c r="P4" s="263"/>
      <c r="Q4" s="264"/>
      <c r="R4" s="263"/>
      <c r="S4" s="264"/>
    </row>
    <row r="5" spans="1:19" s="8" customFormat="1" ht="16.5" customHeight="1" thickBot="1" x14ac:dyDescent="0.3">
      <c r="A5" s="329" t="s">
        <v>34</v>
      </c>
      <c r="B5" s="305"/>
      <c r="C5" s="305"/>
      <c r="D5" s="305"/>
      <c r="E5" s="305"/>
      <c r="F5" s="305"/>
      <c r="G5" s="305"/>
      <c r="H5" s="305"/>
      <c r="I5" s="305"/>
      <c r="J5" s="265"/>
      <c r="K5" s="266"/>
      <c r="L5" s="265"/>
      <c r="M5" s="266"/>
      <c r="N5" s="271"/>
      <c r="O5" s="272"/>
      <c r="P5" s="265"/>
      <c r="Q5" s="266"/>
      <c r="R5" s="265"/>
      <c r="S5" s="266"/>
    </row>
    <row r="6" spans="1:19" ht="46.5" customHeight="1" x14ac:dyDescent="0.25">
      <c r="A6" s="91">
        <v>1</v>
      </c>
      <c r="B6" s="98" t="s">
        <v>169</v>
      </c>
      <c r="C6" s="98" t="s">
        <v>170</v>
      </c>
      <c r="D6" s="98" t="s">
        <v>171</v>
      </c>
      <c r="E6" s="139">
        <v>4128000</v>
      </c>
      <c r="F6" s="77" t="s">
        <v>316</v>
      </c>
      <c r="G6" s="182">
        <f>SUM(J6,L6,N6,P6,R6)</f>
        <v>16</v>
      </c>
      <c r="H6" s="176">
        <v>0</v>
      </c>
      <c r="I6" s="167"/>
      <c r="J6" s="319">
        <v>1.3333333333333333</v>
      </c>
      <c r="K6" s="319"/>
      <c r="L6" s="294">
        <v>8.3333333333333339</v>
      </c>
      <c r="M6" s="295"/>
      <c r="N6" s="319">
        <v>2.3333333333333335</v>
      </c>
      <c r="O6" s="319"/>
      <c r="P6" s="319">
        <v>2</v>
      </c>
      <c r="Q6" s="319"/>
      <c r="R6" s="319">
        <v>2</v>
      </c>
      <c r="S6" s="294"/>
    </row>
    <row r="7" spans="1:19" ht="57.75" x14ac:dyDescent="0.25">
      <c r="A7" s="91">
        <v>2</v>
      </c>
      <c r="B7" s="98" t="s">
        <v>172</v>
      </c>
      <c r="C7" s="98" t="s">
        <v>173</v>
      </c>
      <c r="D7" s="98" t="s">
        <v>174</v>
      </c>
      <c r="E7" s="139">
        <v>6600000</v>
      </c>
      <c r="F7" s="77"/>
      <c r="G7" s="182">
        <f t="shared" ref="G7:G16" si="0">SUM(J7,L7,N7,P7,R7)</f>
        <v>52</v>
      </c>
      <c r="H7" s="176">
        <v>0</v>
      </c>
      <c r="I7" s="167"/>
      <c r="J7" s="319">
        <v>10</v>
      </c>
      <c r="K7" s="319"/>
      <c r="L7" s="294">
        <v>12</v>
      </c>
      <c r="M7" s="295"/>
      <c r="N7" s="319">
        <v>12</v>
      </c>
      <c r="O7" s="319"/>
      <c r="P7" s="319">
        <v>10</v>
      </c>
      <c r="Q7" s="319"/>
      <c r="R7" s="319">
        <v>8</v>
      </c>
      <c r="S7" s="294"/>
    </row>
    <row r="8" spans="1:19" ht="66" customHeight="1" x14ac:dyDescent="0.25">
      <c r="A8" s="91">
        <v>3</v>
      </c>
      <c r="B8" s="98" t="s">
        <v>175</v>
      </c>
      <c r="C8" s="98" t="s">
        <v>176</v>
      </c>
      <c r="D8" s="98" t="s">
        <v>177</v>
      </c>
      <c r="E8" s="139">
        <v>20000000</v>
      </c>
      <c r="F8" s="77"/>
      <c r="G8" s="182">
        <f t="shared" si="0"/>
        <v>57.5</v>
      </c>
      <c r="H8" s="176">
        <v>3000000</v>
      </c>
      <c r="I8" s="167"/>
      <c r="J8" s="319">
        <v>10</v>
      </c>
      <c r="K8" s="319"/>
      <c r="L8" s="294">
        <v>16</v>
      </c>
      <c r="M8" s="295"/>
      <c r="N8" s="319">
        <v>16</v>
      </c>
      <c r="O8" s="319"/>
      <c r="P8" s="319">
        <v>10</v>
      </c>
      <c r="Q8" s="319"/>
      <c r="R8" s="319">
        <v>5.5</v>
      </c>
      <c r="S8" s="294"/>
    </row>
    <row r="9" spans="1:19" ht="66" customHeight="1" x14ac:dyDescent="0.25">
      <c r="A9" s="89">
        <v>4</v>
      </c>
      <c r="B9" s="95" t="s">
        <v>178</v>
      </c>
      <c r="C9" s="95" t="s">
        <v>179</v>
      </c>
      <c r="D9" s="95" t="s">
        <v>180</v>
      </c>
      <c r="E9" s="97">
        <v>4655000</v>
      </c>
      <c r="F9" s="90" t="s">
        <v>333</v>
      </c>
      <c r="G9" s="182">
        <f t="shared" si="0"/>
        <v>25.666666666666671</v>
      </c>
      <c r="H9" s="176">
        <v>500000</v>
      </c>
      <c r="I9" s="167"/>
      <c r="J9" s="319">
        <v>3.8333333333333335</v>
      </c>
      <c r="K9" s="319"/>
      <c r="L9" s="294">
        <v>10</v>
      </c>
      <c r="M9" s="295"/>
      <c r="N9" s="319">
        <v>4.5</v>
      </c>
      <c r="O9" s="319"/>
      <c r="P9" s="319">
        <v>3.6666666666666665</v>
      </c>
      <c r="Q9" s="319"/>
      <c r="R9" s="319">
        <v>3.6666666666666665</v>
      </c>
      <c r="S9" s="294"/>
    </row>
    <row r="10" spans="1:19" ht="66" customHeight="1" x14ac:dyDescent="0.25">
      <c r="A10" s="91">
        <v>5</v>
      </c>
      <c r="B10" s="98" t="s">
        <v>181</v>
      </c>
      <c r="C10" s="98" t="s">
        <v>182</v>
      </c>
      <c r="D10" s="98" t="s">
        <v>183</v>
      </c>
      <c r="E10" s="139">
        <v>30609248</v>
      </c>
      <c r="F10" s="77"/>
      <c r="G10" s="182">
        <f t="shared" si="0"/>
        <v>63.166666666666664</v>
      </c>
      <c r="H10" s="176">
        <v>500000</v>
      </c>
      <c r="I10" s="167"/>
      <c r="J10" s="319">
        <v>16</v>
      </c>
      <c r="K10" s="319"/>
      <c r="L10" s="294">
        <v>17.833333333333332</v>
      </c>
      <c r="M10" s="295"/>
      <c r="N10" s="319">
        <v>15</v>
      </c>
      <c r="O10" s="319"/>
      <c r="P10" s="319">
        <v>10</v>
      </c>
      <c r="Q10" s="319"/>
      <c r="R10" s="319">
        <v>4.333333333333333</v>
      </c>
      <c r="S10" s="294"/>
    </row>
    <row r="11" spans="1:19" ht="66" customHeight="1" x14ac:dyDescent="0.25">
      <c r="A11" s="91">
        <v>6</v>
      </c>
      <c r="B11" s="98" t="s">
        <v>184</v>
      </c>
      <c r="C11" s="98" t="s">
        <v>185</v>
      </c>
      <c r="D11" s="98" t="s">
        <v>186</v>
      </c>
      <c r="E11" s="139">
        <v>20060000</v>
      </c>
      <c r="F11" s="77"/>
      <c r="G11" s="182">
        <f t="shared" si="0"/>
        <v>36.666666666666664</v>
      </c>
      <c r="H11" s="176">
        <v>4000000</v>
      </c>
      <c r="I11" s="167"/>
      <c r="J11" s="319">
        <v>6.666666666666667</v>
      </c>
      <c r="K11" s="319"/>
      <c r="L11" s="294">
        <v>10</v>
      </c>
      <c r="M11" s="295"/>
      <c r="N11" s="319">
        <v>7.833333333333333</v>
      </c>
      <c r="O11" s="319"/>
      <c r="P11" s="319">
        <v>6.5</v>
      </c>
      <c r="Q11" s="319"/>
      <c r="R11" s="319">
        <v>5.666666666666667</v>
      </c>
      <c r="S11" s="294"/>
    </row>
    <row r="12" spans="1:19" ht="66" customHeight="1" x14ac:dyDescent="0.25">
      <c r="A12" s="91">
        <v>7</v>
      </c>
      <c r="B12" s="98" t="s">
        <v>187</v>
      </c>
      <c r="C12" s="98" t="s">
        <v>188</v>
      </c>
      <c r="D12" s="98" t="s">
        <v>189</v>
      </c>
      <c r="E12" s="139">
        <v>35000000</v>
      </c>
      <c r="F12" s="77"/>
      <c r="G12" s="182">
        <f t="shared" si="0"/>
        <v>82.666666666666657</v>
      </c>
      <c r="H12" s="176">
        <v>25000000</v>
      </c>
      <c r="I12" s="167"/>
      <c r="J12" s="319">
        <v>15</v>
      </c>
      <c r="K12" s="319"/>
      <c r="L12" s="294">
        <v>33.666666666666664</v>
      </c>
      <c r="M12" s="295"/>
      <c r="N12" s="319">
        <v>16</v>
      </c>
      <c r="O12" s="319"/>
      <c r="P12" s="319">
        <v>9</v>
      </c>
      <c r="Q12" s="319"/>
      <c r="R12" s="319">
        <v>9</v>
      </c>
      <c r="S12" s="294"/>
    </row>
    <row r="13" spans="1:19" ht="86.25" x14ac:dyDescent="0.25">
      <c r="A13" s="89">
        <v>8</v>
      </c>
      <c r="B13" s="95" t="s">
        <v>190</v>
      </c>
      <c r="C13" s="95" t="s">
        <v>191</v>
      </c>
      <c r="D13" s="95" t="s">
        <v>192</v>
      </c>
      <c r="E13" s="97">
        <v>4000000</v>
      </c>
      <c r="F13" s="95" t="s">
        <v>318</v>
      </c>
      <c r="G13" s="182">
        <f t="shared" si="0"/>
        <v>0</v>
      </c>
      <c r="H13" s="176"/>
      <c r="I13" s="167"/>
      <c r="J13" s="319"/>
      <c r="K13" s="319"/>
      <c r="L13" s="294"/>
      <c r="M13" s="295"/>
      <c r="N13" s="319"/>
      <c r="O13" s="319"/>
      <c r="P13" s="319"/>
      <c r="Q13" s="319"/>
      <c r="R13" s="319"/>
      <c r="S13" s="294"/>
    </row>
    <row r="14" spans="1:19" ht="59.25" customHeight="1" x14ac:dyDescent="0.25">
      <c r="A14" s="91">
        <v>9</v>
      </c>
      <c r="B14" s="98" t="s">
        <v>193</v>
      </c>
      <c r="C14" s="98" t="s">
        <v>194</v>
      </c>
      <c r="D14" s="98" t="s">
        <v>195</v>
      </c>
      <c r="E14" s="139">
        <v>6000000</v>
      </c>
      <c r="F14" s="77"/>
      <c r="G14" s="182">
        <f t="shared" si="0"/>
        <v>53.999999999999993</v>
      </c>
      <c r="H14" s="176">
        <v>2000000</v>
      </c>
      <c r="I14" s="167"/>
      <c r="J14" s="319">
        <v>16</v>
      </c>
      <c r="K14" s="319"/>
      <c r="L14" s="294">
        <v>22.333333333333332</v>
      </c>
      <c r="M14" s="295"/>
      <c r="N14" s="319">
        <v>5.5</v>
      </c>
      <c r="O14" s="319"/>
      <c r="P14" s="319">
        <v>5</v>
      </c>
      <c r="Q14" s="319"/>
      <c r="R14" s="319">
        <v>5.166666666666667</v>
      </c>
      <c r="S14" s="294"/>
    </row>
    <row r="15" spans="1:19" ht="59.25" customHeight="1" x14ac:dyDescent="0.25">
      <c r="A15" s="91">
        <v>10</v>
      </c>
      <c r="B15" s="98" t="s">
        <v>196</v>
      </c>
      <c r="C15" s="98" t="s">
        <v>197</v>
      </c>
      <c r="D15" s="98" t="s">
        <v>198</v>
      </c>
      <c r="E15" s="139">
        <v>6000000</v>
      </c>
      <c r="F15" s="77"/>
      <c r="G15" s="182">
        <f t="shared" si="0"/>
        <v>44.833333333333336</v>
      </c>
      <c r="H15" s="176">
        <v>2000000</v>
      </c>
      <c r="I15" s="167"/>
      <c r="J15" s="319">
        <v>6.166666666666667</v>
      </c>
      <c r="K15" s="319"/>
      <c r="L15" s="294">
        <v>22.166666666666668</v>
      </c>
      <c r="M15" s="295"/>
      <c r="N15" s="319">
        <v>5.333333333333333</v>
      </c>
      <c r="O15" s="319"/>
      <c r="P15" s="319">
        <v>5.5</v>
      </c>
      <c r="Q15" s="319"/>
      <c r="R15" s="319">
        <v>5.666666666666667</v>
      </c>
      <c r="S15" s="294"/>
    </row>
    <row r="16" spans="1:19" ht="86.25" x14ac:dyDescent="0.25">
      <c r="A16" s="89">
        <v>11</v>
      </c>
      <c r="B16" s="95" t="s">
        <v>199</v>
      </c>
      <c r="C16" s="95" t="s">
        <v>200</v>
      </c>
      <c r="D16" s="95" t="s">
        <v>201</v>
      </c>
      <c r="E16" s="97">
        <v>20143299</v>
      </c>
      <c r="F16" s="95" t="s">
        <v>319</v>
      </c>
      <c r="G16" s="182">
        <f t="shared" si="0"/>
        <v>0</v>
      </c>
      <c r="H16" s="176"/>
      <c r="I16" s="167"/>
      <c r="J16" s="319"/>
      <c r="K16" s="319"/>
      <c r="L16" s="294"/>
      <c r="M16" s="295"/>
      <c r="N16" s="319"/>
      <c r="O16" s="319"/>
      <c r="P16" s="319"/>
      <c r="Q16" s="319"/>
      <c r="R16" s="319"/>
      <c r="S16" s="294"/>
    </row>
    <row r="17" spans="1:19" ht="43.5" x14ac:dyDescent="0.25">
      <c r="A17" s="91">
        <v>12</v>
      </c>
      <c r="B17" s="98" t="s">
        <v>202</v>
      </c>
      <c r="C17" s="98" t="s">
        <v>203</v>
      </c>
      <c r="D17" s="98" t="s">
        <v>204</v>
      </c>
      <c r="E17" s="139">
        <v>9975352</v>
      </c>
      <c r="F17" s="77"/>
      <c r="G17" s="182">
        <f>SUM(J17,L17,N17,P17,R17)</f>
        <v>57.5</v>
      </c>
      <c r="H17" s="176">
        <v>3000000</v>
      </c>
      <c r="I17" s="167"/>
      <c r="J17" s="319">
        <v>17</v>
      </c>
      <c r="K17" s="319"/>
      <c r="L17" s="294">
        <v>22.5</v>
      </c>
      <c r="M17" s="295"/>
      <c r="N17" s="319">
        <v>7.333333333333333</v>
      </c>
      <c r="O17" s="319"/>
      <c r="P17" s="319">
        <v>5.5</v>
      </c>
      <c r="Q17" s="319"/>
      <c r="R17" s="319">
        <v>5.166666666666667</v>
      </c>
      <c r="S17" s="294"/>
    </row>
    <row r="18" spans="1:19" ht="29.25" x14ac:dyDescent="0.25">
      <c r="A18" s="121"/>
      <c r="B18" s="314" t="s">
        <v>11</v>
      </c>
      <c r="C18" s="314"/>
      <c r="D18" s="314"/>
      <c r="E18" s="96">
        <f>SUM(E6:E17)</f>
        <v>167170899</v>
      </c>
      <c r="F18" s="94"/>
      <c r="G18" s="64" t="s">
        <v>12</v>
      </c>
      <c r="H18" s="68">
        <f>SUM(H6:H17)</f>
        <v>40000000</v>
      </c>
      <c r="I18" s="13"/>
      <c r="J18" s="281"/>
      <c r="K18" s="281"/>
      <c r="L18" s="281"/>
      <c r="M18" s="281"/>
      <c r="N18" s="344"/>
      <c r="O18" s="345"/>
      <c r="P18" s="281"/>
      <c r="Q18" s="281"/>
      <c r="R18" s="281"/>
      <c r="S18" s="344"/>
    </row>
    <row r="20" spans="1:19" s="8" customFormat="1" ht="15.75" x14ac:dyDescent="0.25">
      <c r="A20" s="337" t="s">
        <v>44</v>
      </c>
      <c r="B20" s="338"/>
      <c r="C20" s="338"/>
      <c r="D20" s="338"/>
      <c r="E20" s="338"/>
      <c r="F20" s="338"/>
      <c r="G20" s="338"/>
      <c r="H20" s="338"/>
      <c r="I20" s="339"/>
      <c r="J20" s="333"/>
      <c r="K20" s="340"/>
      <c r="L20" s="341"/>
      <c r="M20" s="341"/>
      <c r="N20" s="341"/>
      <c r="O20" s="341"/>
      <c r="P20" s="333"/>
      <c r="Q20" s="340"/>
      <c r="R20" s="333"/>
      <c r="S20" s="334"/>
    </row>
    <row r="21" spans="1:19" x14ac:dyDescent="0.25">
      <c r="A21" s="38"/>
      <c r="B21" s="30" t="s">
        <v>45</v>
      </c>
      <c r="C21" s="18"/>
      <c r="D21" s="18"/>
      <c r="E21" s="20"/>
      <c r="F21" s="18"/>
      <c r="G21" s="18"/>
      <c r="H21" s="18"/>
      <c r="I21" s="18"/>
      <c r="J21" s="333"/>
      <c r="K21" s="340"/>
      <c r="L21" s="341"/>
      <c r="M21" s="341"/>
      <c r="N21" s="341"/>
      <c r="O21" s="341"/>
      <c r="P21" s="333"/>
      <c r="Q21" s="340"/>
      <c r="R21" s="333"/>
      <c r="S21" s="334"/>
    </row>
  </sheetData>
  <mergeCells count="86">
    <mergeCell ref="J21:K21"/>
    <mergeCell ref="L21:M21"/>
    <mergeCell ref="N21:O21"/>
    <mergeCell ref="P21:Q21"/>
    <mergeCell ref="R21:S21"/>
    <mergeCell ref="R20:S20"/>
    <mergeCell ref="B18:D18"/>
    <mergeCell ref="J18:K18"/>
    <mergeCell ref="L18:M18"/>
    <mergeCell ref="N18:O18"/>
    <mergeCell ref="P18:Q18"/>
    <mergeCell ref="R18:S18"/>
    <mergeCell ref="A20:I20"/>
    <mergeCell ref="J20:K20"/>
    <mergeCell ref="L20:M20"/>
    <mergeCell ref="N20:O20"/>
    <mergeCell ref="P20:Q20"/>
    <mergeCell ref="J16:K16"/>
    <mergeCell ref="L16:M16"/>
    <mergeCell ref="N16:O16"/>
    <mergeCell ref="P16:Q16"/>
    <mergeCell ref="R16:S16"/>
    <mergeCell ref="R17:S17"/>
    <mergeCell ref="J17:K17"/>
    <mergeCell ref="L17:M17"/>
    <mergeCell ref="N17:O17"/>
    <mergeCell ref="P17:Q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J8" sqref="J8:K8"/>
    </sheetView>
  </sheetViews>
  <sheetFormatPr defaultRowHeight="15" x14ac:dyDescent="0.25"/>
  <cols>
    <col min="1" max="1" width="9.28515625" style="36" customWidth="1"/>
    <col min="2" max="2" width="34.140625" customWidth="1"/>
    <col min="3" max="3" width="29.7109375" customWidth="1"/>
    <col min="4" max="4" width="42.140625" customWidth="1"/>
    <col min="5" max="5" width="15.28515625" style="21" customWidth="1"/>
    <col min="6" max="6" width="25.5703125" customWidth="1"/>
    <col min="7" max="7" width="15.42578125" customWidth="1"/>
    <col min="8" max="8" width="22.85546875" customWidth="1"/>
    <col min="9" max="9" width="19" customWidth="1"/>
    <col min="11" max="11" width="15.42578125" customWidth="1"/>
    <col min="12" max="12" width="12.28515625" customWidth="1"/>
    <col min="13" max="13" width="16.285156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29</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41</v>
      </c>
      <c r="I4" s="129" t="s">
        <v>10</v>
      </c>
      <c r="J4" s="263"/>
      <c r="K4" s="264"/>
      <c r="L4" s="263"/>
      <c r="M4" s="264"/>
      <c r="N4" s="269"/>
      <c r="O4" s="270"/>
      <c r="P4" s="263"/>
      <c r="Q4" s="264"/>
      <c r="R4" s="263"/>
      <c r="S4" s="264"/>
    </row>
    <row r="5" spans="1:19" s="8" customFormat="1" ht="16.5" customHeight="1" thickBot="1" x14ac:dyDescent="0.3">
      <c r="A5" s="329" t="s">
        <v>34</v>
      </c>
      <c r="B5" s="305"/>
      <c r="C5" s="305"/>
      <c r="D5" s="305"/>
      <c r="E5" s="305"/>
      <c r="F5" s="305"/>
      <c r="G5" s="305"/>
      <c r="H5" s="346"/>
      <c r="I5" s="346"/>
      <c r="J5" s="265"/>
      <c r="K5" s="266"/>
      <c r="L5" s="265"/>
      <c r="M5" s="266"/>
      <c r="N5" s="271"/>
      <c r="O5" s="272"/>
      <c r="P5" s="265"/>
      <c r="Q5" s="266"/>
      <c r="R5" s="265"/>
      <c r="S5" s="266"/>
    </row>
    <row r="6" spans="1:19" ht="46.5" customHeight="1" x14ac:dyDescent="0.25">
      <c r="A6" s="91">
        <v>1</v>
      </c>
      <c r="B6" s="98" t="s">
        <v>169</v>
      </c>
      <c r="C6" s="98" t="s">
        <v>170</v>
      </c>
      <c r="D6" s="98" t="s">
        <v>171</v>
      </c>
      <c r="E6" s="139">
        <v>4128000</v>
      </c>
      <c r="F6" s="77"/>
      <c r="G6" s="94">
        <f>SUM(J6,L6,N6,P6,R6)</f>
        <v>27</v>
      </c>
      <c r="H6" s="67">
        <v>0</v>
      </c>
      <c r="I6" s="67"/>
      <c r="J6" s="298">
        <v>5</v>
      </c>
      <c r="K6" s="298"/>
      <c r="L6" s="342">
        <v>5</v>
      </c>
      <c r="M6" s="343"/>
      <c r="N6" s="298">
        <v>8</v>
      </c>
      <c r="O6" s="298"/>
      <c r="P6" s="298">
        <v>5</v>
      </c>
      <c r="Q6" s="298"/>
      <c r="R6" s="298">
        <v>4</v>
      </c>
      <c r="S6" s="342"/>
    </row>
    <row r="7" spans="1:19" ht="57.75" x14ac:dyDescent="0.25">
      <c r="A7" s="91">
        <v>2</v>
      </c>
      <c r="B7" s="98" t="s">
        <v>172</v>
      </c>
      <c r="C7" s="98" t="s">
        <v>173</v>
      </c>
      <c r="D7" s="98" t="s">
        <v>174</v>
      </c>
      <c r="E7" s="139">
        <v>6600000</v>
      </c>
      <c r="F7" s="77"/>
      <c r="G7" s="94">
        <f t="shared" ref="G7:G16" si="0">SUM(J7,L7,N7,P7,R7)</f>
        <v>51</v>
      </c>
      <c r="H7" s="67">
        <v>0</v>
      </c>
      <c r="I7" s="67"/>
      <c r="J7" s="280">
        <v>10</v>
      </c>
      <c r="K7" s="280"/>
      <c r="L7" s="316">
        <v>15</v>
      </c>
      <c r="M7" s="317"/>
      <c r="N7" s="280">
        <v>8</v>
      </c>
      <c r="O7" s="280"/>
      <c r="P7" s="280">
        <v>10</v>
      </c>
      <c r="Q7" s="280"/>
      <c r="R7" s="280">
        <v>8</v>
      </c>
      <c r="S7" s="316"/>
    </row>
    <row r="8" spans="1:19" ht="66" customHeight="1" x14ac:dyDescent="0.25">
      <c r="A8" s="91">
        <v>3</v>
      </c>
      <c r="B8" s="98" t="s">
        <v>175</v>
      </c>
      <c r="C8" s="98" t="s">
        <v>176</v>
      </c>
      <c r="D8" s="98" t="s">
        <v>177</v>
      </c>
      <c r="E8" s="139">
        <v>20000000</v>
      </c>
      <c r="F8" s="77"/>
      <c r="G8" s="94">
        <f t="shared" si="0"/>
        <v>54</v>
      </c>
      <c r="H8" s="67">
        <v>4000000</v>
      </c>
      <c r="I8" s="67"/>
      <c r="J8" s="280">
        <v>6</v>
      </c>
      <c r="K8" s="280"/>
      <c r="L8" s="316">
        <v>28</v>
      </c>
      <c r="M8" s="317"/>
      <c r="N8" s="280">
        <v>8</v>
      </c>
      <c r="O8" s="280"/>
      <c r="P8" s="280">
        <v>6</v>
      </c>
      <c r="Q8" s="280"/>
      <c r="R8" s="280">
        <v>6</v>
      </c>
      <c r="S8" s="316"/>
    </row>
    <row r="9" spans="1:19" ht="66" customHeight="1" x14ac:dyDescent="0.25">
      <c r="A9" s="89">
        <v>4</v>
      </c>
      <c r="B9" s="95" t="s">
        <v>178</v>
      </c>
      <c r="C9" s="95" t="s">
        <v>179</v>
      </c>
      <c r="D9" s="95" t="s">
        <v>180</v>
      </c>
      <c r="E9" s="97">
        <v>4655000</v>
      </c>
      <c r="F9" s="90" t="s">
        <v>333</v>
      </c>
      <c r="G9" s="94">
        <f t="shared" si="0"/>
        <v>0</v>
      </c>
      <c r="H9" s="67">
        <v>1000000</v>
      </c>
      <c r="I9" s="67"/>
      <c r="J9" s="280">
        <v>0</v>
      </c>
      <c r="K9" s="280"/>
      <c r="L9" s="316">
        <v>0</v>
      </c>
      <c r="M9" s="317"/>
      <c r="N9" s="280">
        <v>0</v>
      </c>
      <c r="O9" s="280"/>
      <c r="P9" s="280">
        <v>0</v>
      </c>
      <c r="Q9" s="280"/>
      <c r="R9" s="280">
        <v>0</v>
      </c>
      <c r="S9" s="316"/>
    </row>
    <row r="10" spans="1:19" ht="66" customHeight="1" x14ac:dyDescent="0.25">
      <c r="A10" s="91">
        <v>5</v>
      </c>
      <c r="B10" s="98" t="s">
        <v>181</v>
      </c>
      <c r="C10" s="98" t="s">
        <v>182</v>
      </c>
      <c r="D10" s="98" t="s">
        <v>183</v>
      </c>
      <c r="E10" s="139">
        <v>30609248</v>
      </c>
      <c r="F10" s="77"/>
      <c r="G10" s="94">
        <f t="shared" si="0"/>
        <v>48</v>
      </c>
      <c r="H10" s="67">
        <v>2000000</v>
      </c>
      <c r="I10" s="67"/>
      <c r="J10" s="280">
        <v>8</v>
      </c>
      <c r="K10" s="280"/>
      <c r="L10" s="316">
        <v>20</v>
      </c>
      <c r="M10" s="317"/>
      <c r="N10" s="280">
        <v>8</v>
      </c>
      <c r="O10" s="280"/>
      <c r="P10" s="280">
        <v>6</v>
      </c>
      <c r="Q10" s="280"/>
      <c r="R10" s="280">
        <v>6</v>
      </c>
      <c r="S10" s="316"/>
    </row>
    <row r="11" spans="1:19" ht="66" customHeight="1" x14ac:dyDescent="0.25">
      <c r="A11" s="91">
        <v>6</v>
      </c>
      <c r="B11" s="98" t="s">
        <v>184</v>
      </c>
      <c r="C11" s="98" t="s">
        <v>185</v>
      </c>
      <c r="D11" s="98" t="s">
        <v>186</v>
      </c>
      <c r="E11" s="139">
        <v>20060000</v>
      </c>
      <c r="F11" s="77"/>
      <c r="G11" s="94">
        <f t="shared" si="0"/>
        <v>60</v>
      </c>
      <c r="H11" s="67">
        <v>5000000</v>
      </c>
      <c r="I11" s="67"/>
      <c r="J11" s="280">
        <v>8</v>
      </c>
      <c r="K11" s="280"/>
      <c r="L11" s="316">
        <v>30</v>
      </c>
      <c r="M11" s="317"/>
      <c r="N11" s="280">
        <v>9</v>
      </c>
      <c r="O11" s="280"/>
      <c r="P11" s="280">
        <v>7</v>
      </c>
      <c r="Q11" s="280"/>
      <c r="R11" s="280">
        <v>6</v>
      </c>
      <c r="S11" s="316"/>
    </row>
    <row r="12" spans="1:19" ht="66" customHeight="1" x14ac:dyDescent="0.25">
      <c r="A12" s="91">
        <v>7</v>
      </c>
      <c r="B12" s="98" t="s">
        <v>187</v>
      </c>
      <c r="C12" s="98" t="s">
        <v>188</v>
      </c>
      <c r="D12" s="98" t="s">
        <v>189</v>
      </c>
      <c r="E12" s="139">
        <v>35000000</v>
      </c>
      <c r="F12" s="77"/>
      <c r="G12" s="94">
        <f t="shared" si="0"/>
        <v>81</v>
      </c>
      <c r="H12" s="67">
        <v>20000000</v>
      </c>
      <c r="I12" s="67"/>
      <c r="J12" s="280">
        <v>9</v>
      </c>
      <c r="K12" s="280"/>
      <c r="L12" s="316">
        <v>40</v>
      </c>
      <c r="M12" s="317"/>
      <c r="N12" s="280">
        <v>12</v>
      </c>
      <c r="O12" s="280"/>
      <c r="P12" s="280">
        <v>10</v>
      </c>
      <c r="Q12" s="280"/>
      <c r="R12" s="280">
        <v>10</v>
      </c>
      <c r="S12" s="316"/>
    </row>
    <row r="13" spans="1:19" ht="86.25" x14ac:dyDescent="0.25">
      <c r="A13" s="89">
        <v>8</v>
      </c>
      <c r="B13" s="95" t="s">
        <v>190</v>
      </c>
      <c r="C13" s="95" t="s">
        <v>191</v>
      </c>
      <c r="D13" s="95" t="s">
        <v>192</v>
      </c>
      <c r="E13" s="97">
        <v>4000000</v>
      </c>
      <c r="F13" s="95" t="s">
        <v>318</v>
      </c>
      <c r="G13" s="94">
        <f t="shared" si="0"/>
        <v>0</v>
      </c>
      <c r="H13" s="67">
        <v>0</v>
      </c>
      <c r="I13" s="67"/>
      <c r="J13" s="280"/>
      <c r="K13" s="280"/>
      <c r="L13" s="316"/>
      <c r="M13" s="317"/>
      <c r="N13" s="280"/>
      <c r="O13" s="280"/>
      <c r="P13" s="280"/>
      <c r="Q13" s="280"/>
      <c r="R13" s="280"/>
      <c r="S13" s="316"/>
    </row>
    <row r="14" spans="1:19" ht="59.25" customHeight="1" x14ac:dyDescent="0.25">
      <c r="A14" s="91">
        <v>9</v>
      </c>
      <c r="B14" s="98" t="s">
        <v>193</v>
      </c>
      <c r="C14" s="98" t="s">
        <v>194</v>
      </c>
      <c r="D14" s="98" t="s">
        <v>195</v>
      </c>
      <c r="E14" s="139">
        <v>6000000</v>
      </c>
      <c r="F14" s="77"/>
      <c r="G14" s="94">
        <f t="shared" si="0"/>
        <v>51</v>
      </c>
      <c r="H14" s="67">
        <v>3000000</v>
      </c>
      <c r="I14" s="67"/>
      <c r="J14" s="280">
        <v>7</v>
      </c>
      <c r="K14" s="280"/>
      <c r="L14" s="316">
        <v>27</v>
      </c>
      <c r="M14" s="317"/>
      <c r="N14" s="280">
        <v>6</v>
      </c>
      <c r="O14" s="280"/>
      <c r="P14" s="280">
        <v>6</v>
      </c>
      <c r="Q14" s="280"/>
      <c r="R14" s="280">
        <v>5</v>
      </c>
      <c r="S14" s="316"/>
    </row>
    <row r="15" spans="1:19" ht="59.25" customHeight="1" x14ac:dyDescent="0.25">
      <c r="A15" s="91">
        <v>10</v>
      </c>
      <c r="B15" s="98" t="s">
        <v>196</v>
      </c>
      <c r="C15" s="98" t="s">
        <v>197</v>
      </c>
      <c r="D15" s="98" t="s">
        <v>198</v>
      </c>
      <c r="E15" s="139">
        <v>6000000</v>
      </c>
      <c r="F15" s="77"/>
      <c r="G15" s="94">
        <f t="shared" si="0"/>
        <v>48</v>
      </c>
      <c r="H15" s="67">
        <v>3000000</v>
      </c>
      <c r="I15" s="67"/>
      <c r="J15" s="280">
        <v>7</v>
      </c>
      <c r="K15" s="280"/>
      <c r="L15" s="316">
        <v>24</v>
      </c>
      <c r="M15" s="317"/>
      <c r="N15" s="280">
        <v>6</v>
      </c>
      <c r="O15" s="280"/>
      <c r="P15" s="280">
        <v>4</v>
      </c>
      <c r="Q15" s="280"/>
      <c r="R15" s="280">
        <v>7</v>
      </c>
      <c r="S15" s="316"/>
    </row>
    <row r="16" spans="1:19" ht="86.25" x14ac:dyDescent="0.25">
      <c r="A16" s="89">
        <v>11</v>
      </c>
      <c r="B16" s="95" t="s">
        <v>199</v>
      </c>
      <c r="C16" s="95" t="s">
        <v>200</v>
      </c>
      <c r="D16" s="95" t="s">
        <v>201</v>
      </c>
      <c r="E16" s="97">
        <v>20143299</v>
      </c>
      <c r="F16" s="95" t="s">
        <v>319</v>
      </c>
      <c r="G16" s="94">
        <f t="shared" si="0"/>
        <v>0</v>
      </c>
      <c r="H16" s="67">
        <v>0</v>
      </c>
      <c r="I16" s="67"/>
      <c r="J16" s="280"/>
      <c r="K16" s="280"/>
      <c r="L16" s="316"/>
      <c r="M16" s="317"/>
      <c r="N16" s="280"/>
      <c r="O16" s="280"/>
      <c r="P16" s="280"/>
      <c r="Q16" s="280"/>
      <c r="R16" s="280"/>
      <c r="S16" s="316"/>
    </row>
    <row r="17" spans="1:19" ht="43.5" x14ac:dyDescent="0.25">
      <c r="A17" s="91">
        <v>12</v>
      </c>
      <c r="B17" s="98" t="s">
        <v>202</v>
      </c>
      <c r="C17" s="98" t="s">
        <v>203</v>
      </c>
      <c r="D17" s="98" t="s">
        <v>204</v>
      </c>
      <c r="E17" s="139">
        <v>9975352</v>
      </c>
      <c r="F17" s="77"/>
      <c r="G17" s="94">
        <f>SUM(J17,L17,N17,P17,R17)</f>
        <v>51</v>
      </c>
      <c r="H17" s="67">
        <v>2000000</v>
      </c>
      <c r="I17" s="67"/>
      <c r="J17" s="280">
        <v>6</v>
      </c>
      <c r="K17" s="280"/>
      <c r="L17" s="316">
        <v>25</v>
      </c>
      <c r="M17" s="317"/>
      <c r="N17" s="280">
        <v>8</v>
      </c>
      <c r="O17" s="280"/>
      <c r="P17" s="280">
        <v>6</v>
      </c>
      <c r="Q17" s="280"/>
      <c r="R17" s="280">
        <v>6</v>
      </c>
      <c r="S17" s="316"/>
    </row>
    <row r="18" spans="1:19" ht="29.25" x14ac:dyDescent="0.25">
      <c r="A18" s="121"/>
      <c r="B18" s="314" t="s">
        <v>11</v>
      </c>
      <c r="C18" s="314"/>
      <c r="D18" s="314"/>
      <c r="E18" s="96">
        <f>SUM(E6:E17)</f>
        <v>167170899</v>
      </c>
      <c r="F18" s="94"/>
      <c r="G18" s="64" t="s">
        <v>12</v>
      </c>
      <c r="H18" s="68">
        <f>SUM(H6:H17)</f>
        <v>40000000</v>
      </c>
      <c r="I18" s="69"/>
      <c r="J18" s="248"/>
      <c r="K18" s="248"/>
      <c r="L18" s="248"/>
      <c r="M18" s="248"/>
      <c r="N18" s="335"/>
      <c r="O18" s="336"/>
      <c r="P18" s="248"/>
      <c r="Q18" s="248"/>
      <c r="R18" s="248"/>
      <c r="S18" s="335"/>
    </row>
    <row r="20" spans="1:19" s="8" customFormat="1" ht="15.75" x14ac:dyDescent="0.25">
      <c r="A20" s="337" t="s">
        <v>44</v>
      </c>
      <c r="B20" s="338"/>
      <c r="C20" s="338"/>
      <c r="D20" s="338"/>
      <c r="E20" s="338"/>
      <c r="F20" s="338"/>
      <c r="G20" s="338"/>
      <c r="H20" s="338"/>
      <c r="I20" s="339"/>
      <c r="J20" s="333"/>
      <c r="K20" s="340"/>
      <c r="L20" s="341"/>
      <c r="M20" s="341"/>
      <c r="N20" s="341"/>
      <c r="O20" s="341"/>
      <c r="P20" s="333"/>
      <c r="Q20" s="340"/>
      <c r="R20" s="333"/>
      <c r="S20" s="334"/>
    </row>
    <row r="21" spans="1:19" x14ac:dyDescent="0.25">
      <c r="A21" s="38"/>
      <c r="B21" s="30" t="s">
        <v>45</v>
      </c>
      <c r="C21" s="18"/>
      <c r="D21" s="18"/>
      <c r="E21" s="20"/>
      <c r="F21" s="18"/>
      <c r="G21" s="18"/>
      <c r="H21" s="18"/>
      <c r="I21" s="18"/>
      <c r="J21" s="333"/>
      <c r="K21" s="340"/>
      <c r="L21" s="341"/>
      <c r="M21" s="341"/>
      <c r="N21" s="341"/>
      <c r="O21" s="341"/>
      <c r="P21" s="333"/>
      <c r="Q21" s="340"/>
      <c r="R21" s="333"/>
      <c r="S21" s="334"/>
    </row>
  </sheetData>
  <mergeCells count="86">
    <mergeCell ref="J21:K21"/>
    <mergeCell ref="L21:M21"/>
    <mergeCell ref="N21:O21"/>
    <mergeCell ref="P21:Q21"/>
    <mergeCell ref="R21:S21"/>
    <mergeCell ref="R20:S20"/>
    <mergeCell ref="B18:D18"/>
    <mergeCell ref="J18:K18"/>
    <mergeCell ref="L18:M18"/>
    <mergeCell ref="N18:O18"/>
    <mergeCell ref="P18:Q18"/>
    <mergeCell ref="R18:S18"/>
    <mergeCell ref="A20:I20"/>
    <mergeCell ref="J20:K20"/>
    <mergeCell ref="L20:M20"/>
    <mergeCell ref="N20:O20"/>
    <mergeCell ref="P20:Q20"/>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21"/>
  <sheetViews>
    <sheetView view="pageBreakPreview" zoomScale="60" zoomScaleNormal="70" workbookViewId="0">
      <selection sqref="A1:G1"/>
    </sheetView>
  </sheetViews>
  <sheetFormatPr defaultRowHeight="15" x14ac:dyDescent="0.25"/>
  <cols>
    <col min="1" max="2" width="45.85546875" style="199" customWidth="1"/>
    <col min="3" max="3" width="42.7109375" style="199" customWidth="1"/>
    <col min="4" max="4" width="100.42578125" style="199" customWidth="1"/>
    <col min="5" max="5" width="64.5703125" style="199" customWidth="1"/>
    <col min="6" max="6" width="54.42578125" style="199" customWidth="1"/>
    <col min="7" max="7" width="70.42578125" style="199" customWidth="1"/>
    <col min="8" max="16384" width="9.140625" style="199"/>
  </cols>
  <sheetData>
    <row r="1" spans="1:7" ht="75.75" customHeight="1" thickBot="1" x14ac:dyDescent="0.3">
      <c r="A1" s="326" t="s">
        <v>341</v>
      </c>
      <c r="B1" s="326"/>
      <c r="C1" s="326"/>
      <c r="D1" s="326"/>
      <c r="E1" s="326"/>
      <c r="F1" s="326"/>
      <c r="G1" s="326"/>
    </row>
    <row r="2" spans="1:7" ht="97.5" customHeight="1" x14ac:dyDescent="0.25">
      <c r="A2" s="210"/>
      <c r="B2" s="211"/>
      <c r="C2" s="299" t="s">
        <v>371</v>
      </c>
      <c r="D2" s="302" t="s">
        <v>366</v>
      </c>
      <c r="E2" s="299" t="s">
        <v>364</v>
      </c>
      <c r="F2" s="299" t="s">
        <v>365</v>
      </c>
      <c r="G2" s="299" t="s">
        <v>347</v>
      </c>
    </row>
    <row r="3" spans="1:7" ht="117" customHeight="1" x14ac:dyDescent="0.25">
      <c r="A3" s="212" t="s">
        <v>9</v>
      </c>
      <c r="B3" s="213"/>
      <c r="C3" s="300"/>
      <c r="D3" s="300"/>
      <c r="E3" s="303"/>
      <c r="F3" s="300"/>
      <c r="G3" s="300"/>
    </row>
    <row r="4" spans="1:7" ht="89.25" customHeight="1" thickBot="1" x14ac:dyDescent="0.3">
      <c r="A4" s="347" t="s">
        <v>369</v>
      </c>
      <c r="B4" s="348"/>
      <c r="C4" s="301"/>
      <c r="D4" s="301"/>
      <c r="E4" s="304"/>
      <c r="F4" s="301"/>
      <c r="G4" s="301"/>
    </row>
    <row r="5" spans="1:7" ht="27" customHeight="1" x14ac:dyDescent="0.25">
      <c r="A5" s="205" t="s">
        <v>280</v>
      </c>
      <c r="B5" s="190">
        <v>52.055555555555564</v>
      </c>
      <c r="C5" s="185">
        <v>6.666666666666667</v>
      </c>
      <c r="D5" s="185">
        <v>25</v>
      </c>
      <c r="E5" s="185">
        <v>7</v>
      </c>
      <c r="F5" s="185">
        <v>6.583333333333333</v>
      </c>
      <c r="G5" s="185">
        <v>6.8055555555555562</v>
      </c>
    </row>
    <row r="6" spans="1:7" ht="27" customHeight="1" x14ac:dyDescent="0.25">
      <c r="A6" s="206" t="s">
        <v>370</v>
      </c>
      <c r="B6" s="207"/>
      <c r="C6" s="188"/>
      <c r="D6" s="188"/>
      <c r="E6" s="188"/>
      <c r="F6" s="188"/>
      <c r="G6" s="188"/>
    </row>
    <row r="7" spans="1:7" x14ac:dyDescent="0.25">
      <c r="A7" s="205" t="s">
        <v>296</v>
      </c>
      <c r="B7" s="190">
        <v>29.383333333333333</v>
      </c>
      <c r="C7" s="185">
        <v>3.4166666666666665</v>
      </c>
      <c r="D7" s="185">
        <v>15.333333333333334</v>
      </c>
      <c r="E7" s="185">
        <v>3.3888888888888888</v>
      </c>
      <c r="F7" s="185">
        <v>3.2777777777777781</v>
      </c>
      <c r="G7" s="185">
        <v>3.9666666666666668</v>
      </c>
    </row>
    <row r="8" spans="1:7" ht="42.75" x14ac:dyDescent="0.25">
      <c r="A8" s="205" t="s">
        <v>308</v>
      </c>
      <c r="B8" s="190">
        <v>36.166666666666664</v>
      </c>
      <c r="C8" s="185">
        <v>5.833333333333333</v>
      </c>
      <c r="D8" s="185">
        <v>15.166666666666666</v>
      </c>
      <c r="E8" s="185">
        <v>5.333333333333333</v>
      </c>
      <c r="F8" s="185">
        <v>4.833333333333333</v>
      </c>
      <c r="G8" s="185">
        <v>5</v>
      </c>
    </row>
    <row r="9" spans="1:7" ht="28.5" x14ac:dyDescent="0.25">
      <c r="A9" s="205" t="s">
        <v>299</v>
      </c>
      <c r="B9" s="190">
        <v>50.5</v>
      </c>
      <c r="C9" s="185">
        <v>8</v>
      </c>
      <c r="D9" s="185">
        <v>22</v>
      </c>
      <c r="E9" s="185">
        <v>8.3333333333333339</v>
      </c>
      <c r="F9" s="185">
        <v>6</v>
      </c>
      <c r="G9" s="185">
        <v>6.166666666666667</v>
      </c>
    </row>
    <row r="10" spans="1:7" ht="28.5" x14ac:dyDescent="0.25">
      <c r="A10" s="205" t="s">
        <v>290</v>
      </c>
      <c r="B10" s="190">
        <v>51</v>
      </c>
      <c r="C10" s="185">
        <v>7.333333333333333</v>
      </c>
      <c r="D10" s="185">
        <v>22</v>
      </c>
      <c r="E10" s="185">
        <v>8.6666666666666661</v>
      </c>
      <c r="F10" s="185">
        <v>7</v>
      </c>
      <c r="G10" s="185">
        <v>6</v>
      </c>
    </row>
    <row r="11" spans="1:7" x14ac:dyDescent="0.25">
      <c r="A11" s="205" t="s">
        <v>287</v>
      </c>
      <c r="B11" s="190">
        <v>51.333333333333336</v>
      </c>
      <c r="C11" s="185">
        <v>8</v>
      </c>
      <c r="D11" s="185">
        <v>24</v>
      </c>
      <c r="E11" s="185">
        <v>8</v>
      </c>
      <c r="F11" s="185">
        <v>5.833333333333333</v>
      </c>
      <c r="G11" s="185">
        <v>5.5</v>
      </c>
    </row>
    <row r="12" spans="1:7" ht="28.5" x14ac:dyDescent="0.25">
      <c r="A12" s="205" t="s">
        <v>284</v>
      </c>
      <c r="B12" s="190">
        <v>53.19444444444445</v>
      </c>
      <c r="C12" s="185">
        <v>6.833333333333333</v>
      </c>
      <c r="D12" s="185">
        <v>28</v>
      </c>
      <c r="E12" s="185">
        <v>7.333333333333333</v>
      </c>
      <c r="F12" s="185">
        <v>5.5555555555555545</v>
      </c>
      <c r="G12" s="185">
        <v>5.4722222222222214</v>
      </c>
    </row>
    <row r="13" spans="1:7" ht="28.5" x14ac:dyDescent="0.25">
      <c r="A13" s="205" t="s">
        <v>51</v>
      </c>
      <c r="B13" s="190">
        <v>56.333333333333329</v>
      </c>
      <c r="C13" s="185">
        <v>7.666666666666667</v>
      </c>
      <c r="D13" s="185">
        <v>25.166666666666668</v>
      </c>
      <c r="E13" s="185">
        <v>9.1666666666666661</v>
      </c>
      <c r="F13" s="185">
        <v>7.666666666666667</v>
      </c>
      <c r="G13" s="185">
        <v>6.666666666666667</v>
      </c>
    </row>
    <row r="14" spans="1:7" x14ac:dyDescent="0.25">
      <c r="A14" s="205" t="s">
        <v>293</v>
      </c>
      <c r="B14" s="190">
        <v>56.972222222222214</v>
      </c>
      <c r="C14" s="185">
        <v>6.833333333333333</v>
      </c>
      <c r="D14" s="185">
        <v>25.333333333333332</v>
      </c>
      <c r="E14" s="185">
        <v>9.5</v>
      </c>
      <c r="F14" s="185">
        <v>7.666666666666667</v>
      </c>
      <c r="G14" s="185">
        <v>7.6388888888888893</v>
      </c>
    </row>
    <row r="15" spans="1:7" ht="28.5" x14ac:dyDescent="0.25">
      <c r="A15" s="205" t="s">
        <v>305</v>
      </c>
      <c r="B15" s="190">
        <v>57.666666666666664</v>
      </c>
      <c r="C15" s="185">
        <v>7.5</v>
      </c>
      <c r="D15" s="185">
        <v>28</v>
      </c>
      <c r="E15" s="185">
        <v>8</v>
      </c>
      <c r="F15" s="185">
        <v>7.166666666666667</v>
      </c>
      <c r="G15" s="185">
        <v>7</v>
      </c>
    </row>
    <row r="16" spans="1:7" ht="28.5" x14ac:dyDescent="0.25">
      <c r="A16" s="205" t="s">
        <v>302</v>
      </c>
      <c r="B16" s="190">
        <v>62.333333333333329</v>
      </c>
      <c r="C16" s="185">
        <v>8</v>
      </c>
      <c r="D16" s="185">
        <v>30</v>
      </c>
      <c r="E16" s="185">
        <v>9</v>
      </c>
      <c r="F16" s="185">
        <v>7.666666666666667</v>
      </c>
      <c r="G16" s="185">
        <v>7.666666666666667</v>
      </c>
    </row>
    <row r="17" spans="1:7" ht="27" customHeight="1" x14ac:dyDescent="0.25">
      <c r="A17" s="338" t="s">
        <v>372</v>
      </c>
      <c r="B17" s="339"/>
      <c r="C17" s="188"/>
      <c r="D17" s="188"/>
      <c r="E17" s="188"/>
      <c r="F17" s="188"/>
      <c r="G17" s="188"/>
    </row>
    <row r="18" spans="1:7" x14ac:dyDescent="0.25">
      <c r="A18" s="203" t="s">
        <v>57</v>
      </c>
      <c r="B18" s="190">
        <f>SUM(D18+E18+F18+G18+H18)</f>
        <v>0</v>
      </c>
      <c r="C18" s="185">
        <v>0</v>
      </c>
      <c r="D18" s="185">
        <v>0</v>
      </c>
      <c r="E18" s="185">
        <v>0</v>
      </c>
      <c r="F18" s="185">
        <v>0</v>
      </c>
      <c r="G18" s="185">
        <v>0</v>
      </c>
    </row>
    <row r="19" spans="1:7" ht="28.5" x14ac:dyDescent="0.25">
      <c r="A19" s="203" t="s">
        <v>312</v>
      </c>
      <c r="B19" s="190">
        <f>SUM(D19+E19+F19+G19+H19)</f>
        <v>0</v>
      </c>
      <c r="C19" s="185">
        <v>0</v>
      </c>
      <c r="D19" s="185">
        <v>0</v>
      </c>
      <c r="E19" s="185">
        <v>0</v>
      </c>
      <c r="F19" s="185">
        <v>0</v>
      </c>
      <c r="G19" s="185">
        <v>0</v>
      </c>
    </row>
    <row r="20" spans="1:7" ht="27" customHeight="1" x14ac:dyDescent="0.25">
      <c r="A20" s="337" t="s">
        <v>373</v>
      </c>
      <c r="B20" s="339"/>
      <c r="C20" s="200"/>
      <c r="D20" s="200"/>
      <c r="E20" s="200"/>
      <c r="F20" s="200"/>
      <c r="G20" s="200"/>
    </row>
    <row r="21" spans="1:7" ht="27" customHeight="1" x14ac:dyDescent="0.25">
      <c r="A21" s="323" t="s">
        <v>315</v>
      </c>
      <c r="B21" s="324"/>
      <c r="C21" s="200"/>
      <c r="D21" s="200"/>
      <c r="E21" s="200"/>
      <c r="F21" s="200"/>
      <c r="G21" s="200"/>
    </row>
  </sheetData>
  <sheetProtection sheet="1" formatCells="0" formatColumns="0" formatRows="0" insertColumns="0" insertRows="0" insertHyperlinks="0" deleteColumns="0" deleteRows="0" sort="0" autoFilter="0" pivotTables="0"/>
  <sortState ref="A7:G16">
    <sortCondition ref="B7:B16"/>
  </sortState>
  <mergeCells count="13">
    <mergeCell ref="A6:B6"/>
    <mergeCell ref="A17:B17"/>
    <mergeCell ref="A20:B20"/>
    <mergeCell ref="A21:B21"/>
    <mergeCell ref="A1:G1"/>
    <mergeCell ref="G2:G4"/>
    <mergeCell ref="C2:C4"/>
    <mergeCell ref="D2:D4"/>
    <mergeCell ref="E2:E4"/>
    <mergeCell ref="F2:F4"/>
    <mergeCell ref="A2:B2"/>
    <mergeCell ref="A3:B3"/>
    <mergeCell ref="A4:B4"/>
  </mergeCells>
  <pageMargins left="0.70866141732283472" right="0.70866141732283472" top="0.74803149606299213" bottom="0.74803149606299213" header="0.31496062992125984" footer="0.31496062992125984"/>
  <pageSetup paperSize="8"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zoomScale="70" zoomScaleNormal="70" workbookViewId="0">
      <selection activeCell="I11" sqref="I11"/>
    </sheetView>
  </sheetViews>
  <sheetFormatPr defaultColWidth="9.140625" defaultRowHeight="15" x14ac:dyDescent="0.25"/>
  <cols>
    <col min="1" max="1" width="9.140625" style="40" customWidth="1"/>
    <col min="2" max="2" width="31.5703125" style="15" customWidth="1"/>
    <col min="3" max="3" width="36.85546875" style="15" customWidth="1"/>
    <col min="4" max="4" width="38.5703125" style="15" customWidth="1"/>
    <col min="5" max="5" width="15.7109375" style="41" customWidth="1"/>
    <col min="6" max="6" width="29.7109375" style="15" customWidth="1"/>
    <col min="7" max="7" width="17" style="15" customWidth="1"/>
    <col min="8" max="8" width="23.28515625" style="15" customWidth="1"/>
    <col min="9" max="9" width="17" style="15" customWidth="1"/>
    <col min="10" max="19" width="9.140625" style="15"/>
    <col min="20" max="23" width="9.140625" style="39"/>
    <col min="24" max="16384" width="9.140625" style="15"/>
  </cols>
  <sheetData>
    <row r="1" spans="1:23" x14ac:dyDescent="0.25">
      <c r="A1" s="31"/>
      <c r="B1" s="224" t="s">
        <v>20</v>
      </c>
      <c r="C1" s="224"/>
      <c r="D1" s="224"/>
      <c r="E1" s="225"/>
      <c r="F1" s="1"/>
      <c r="G1" s="2"/>
      <c r="H1" s="2"/>
      <c r="I1" s="52"/>
      <c r="J1" s="226" t="s">
        <v>343</v>
      </c>
      <c r="K1" s="227"/>
      <c r="L1" s="232" t="s">
        <v>344</v>
      </c>
      <c r="M1" s="227"/>
      <c r="N1" s="226" t="s">
        <v>345</v>
      </c>
      <c r="O1" s="233"/>
      <c r="P1" s="226" t="s">
        <v>346</v>
      </c>
      <c r="Q1" s="227"/>
      <c r="R1" s="226" t="s">
        <v>347</v>
      </c>
      <c r="S1" s="227"/>
    </row>
    <row r="2" spans="1:23" ht="15" customHeight="1" x14ac:dyDescent="0.25">
      <c r="A2" s="238" t="s">
        <v>1</v>
      </c>
      <c r="B2" s="239"/>
      <c r="C2" s="3"/>
      <c r="D2" s="5"/>
      <c r="E2" s="6"/>
      <c r="F2" s="4"/>
      <c r="G2" s="4"/>
      <c r="H2" s="2"/>
      <c r="I2" s="52"/>
      <c r="J2" s="228"/>
      <c r="K2" s="229"/>
      <c r="L2" s="228"/>
      <c r="M2" s="229"/>
      <c r="N2" s="234"/>
      <c r="O2" s="235"/>
      <c r="P2" s="228"/>
      <c r="Q2" s="229"/>
      <c r="R2" s="228"/>
      <c r="S2" s="229"/>
    </row>
    <row r="3" spans="1:23" ht="76.5" customHeight="1" x14ac:dyDescent="0.25">
      <c r="A3" s="32"/>
      <c r="B3" s="240" t="s">
        <v>46</v>
      </c>
      <c r="C3" s="241"/>
      <c r="D3" s="42" t="s">
        <v>2</v>
      </c>
      <c r="E3" s="6"/>
      <c r="F3" s="7"/>
      <c r="G3" s="4"/>
      <c r="H3" s="2"/>
      <c r="I3" s="52"/>
      <c r="J3" s="228"/>
      <c r="K3" s="229"/>
      <c r="L3" s="228"/>
      <c r="M3" s="229"/>
      <c r="N3" s="234"/>
      <c r="O3" s="235"/>
      <c r="P3" s="228"/>
      <c r="Q3" s="229"/>
      <c r="R3" s="228"/>
      <c r="S3" s="229"/>
    </row>
    <row r="4" spans="1:23" ht="38.25" x14ac:dyDescent="0.25">
      <c r="A4" s="22" t="s">
        <v>3</v>
      </c>
      <c r="B4" s="22" t="s">
        <v>4</v>
      </c>
      <c r="C4" s="22" t="s">
        <v>5</v>
      </c>
      <c r="D4" s="22" t="s">
        <v>6</v>
      </c>
      <c r="E4" s="23" t="s">
        <v>7</v>
      </c>
      <c r="F4" s="22" t="s">
        <v>8</v>
      </c>
      <c r="G4" s="24" t="s">
        <v>9</v>
      </c>
      <c r="H4" s="25" t="s">
        <v>42</v>
      </c>
      <c r="I4" s="53" t="s">
        <v>10</v>
      </c>
      <c r="J4" s="228"/>
      <c r="K4" s="229"/>
      <c r="L4" s="228"/>
      <c r="M4" s="229"/>
      <c r="N4" s="234"/>
      <c r="O4" s="235"/>
      <c r="P4" s="228"/>
      <c r="Q4" s="229"/>
      <c r="R4" s="228"/>
      <c r="S4" s="229"/>
    </row>
    <row r="5" spans="1:23" s="19" customFormat="1" ht="16.5" customHeight="1" thickBot="1" x14ac:dyDescent="0.3">
      <c r="A5" s="242" t="s">
        <v>36</v>
      </c>
      <c r="B5" s="243"/>
      <c r="C5" s="243"/>
      <c r="D5" s="243"/>
      <c r="E5" s="243"/>
      <c r="F5" s="243"/>
      <c r="G5" s="243"/>
      <c r="H5" s="243"/>
      <c r="I5" s="243"/>
      <c r="J5" s="230"/>
      <c r="K5" s="231"/>
      <c r="L5" s="230"/>
      <c r="M5" s="231"/>
      <c r="N5" s="236"/>
      <c r="O5" s="237"/>
      <c r="P5" s="230"/>
      <c r="Q5" s="231"/>
      <c r="R5" s="230"/>
      <c r="S5" s="231"/>
      <c r="T5" s="39"/>
      <c r="U5" s="39"/>
      <c r="V5" s="39"/>
      <c r="W5" s="39"/>
    </row>
    <row r="6" spans="1:23" s="19" customFormat="1" ht="65.25" customHeight="1" x14ac:dyDescent="0.25">
      <c r="A6" s="48">
        <v>1</v>
      </c>
      <c r="B6" s="49" t="s">
        <v>205</v>
      </c>
      <c r="C6" s="49" t="s">
        <v>57</v>
      </c>
      <c r="D6" s="49" t="s">
        <v>58</v>
      </c>
      <c r="E6" s="50">
        <v>33000000</v>
      </c>
      <c r="F6" s="88" t="s">
        <v>333</v>
      </c>
      <c r="G6" s="70">
        <f>SUM(J6:S6)</f>
        <v>0</v>
      </c>
      <c r="H6" s="71"/>
      <c r="I6" s="71"/>
      <c r="J6" s="244">
        <v>0</v>
      </c>
      <c r="K6" s="245"/>
      <c r="L6" s="244">
        <v>0</v>
      </c>
      <c r="M6" s="245"/>
      <c r="N6" s="244">
        <v>0</v>
      </c>
      <c r="O6" s="245"/>
      <c r="P6" s="244">
        <v>0</v>
      </c>
      <c r="Q6" s="245"/>
      <c r="R6" s="244">
        <v>0</v>
      </c>
      <c r="S6" s="245"/>
      <c r="T6" s="39"/>
      <c r="U6" s="39"/>
      <c r="V6" s="39"/>
      <c r="W6" s="39"/>
    </row>
    <row r="7" spans="1:23" s="19" customFormat="1" ht="84" customHeight="1" x14ac:dyDescent="0.25">
      <c r="A7" s="32">
        <v>2</v>
      </c>
      <c r="B7" s="46" t="s">
        <v>206</v>
      </c>
      <c r="C7" s="44" t="s">
        <v>207</v>
      </c>
      <c r="D7" s="44" t="s">
        <v>208</v>
      </c>
      <c r="E7" s="45">
        <v>13879700</v>
      </c>
      <c r="F7" s="47"/>
      <c r="G7" s="70">
        <f t="shared" ref="G7:G35" si="0">SUM(J7:S7)</f>
        <v>37</v>
      </c>
      <c r="H7" s="71"/>
      <c r="I7" s="71"/>
      <c r="J7" s="246">
        <v>6</v>
      </c>
      <c r="K7" s="247"/>
      <c r="L7" s="246">
        <v>20</v>
      </c>
      <c r="M7" s="247"/>
      <c r="N7" s="246">
        <v>4</v>
      </c>
      <c r="O7" s="247"/>
      <c r="P7" s="246">
        <v>3</v>
      </c>
      <c r="Q7" s="247"/>
      <c r="R7" s="246">
        <v>4</v>
      </c>
      <c r="S7" s="247"/>
      <c r="T7" s="39"/>
      <c r="U7" s="39"/>
      <c r="V7" s="39"/>
      <c r="W7" s="39"/>
    </row>
    <row r="8" spans="1:23" s="19" customFormat="1" ht="78.75" customHeight="1" x14ac:dyDescent="0.25">
      <c r="A8" s="32">
        <v>3</v>
      </c>
      <c r="B8" s="46" t="s">
        <v>209</v>
      </c>
      <c r="C8" s="44" t="s">
        <v>210</v>
      </c>
      <c r="D8" s="44" t="s">
        <v>211</v>
      </c>
      <c r="E8" s="45">
        <v>7010000</v>
      </c>
      <c r="F8" s="47"/>
      <c r="G8" s="70">
        <f t="shared" si="0"/>
        <v>65</v>
      </c>
      <c r="H8" s="71">
        <v>5000000</v>
      </c>
      <c r="I8" s="71"/>
      <c r="J8" s="246">
        <v>8</v>
      </c>
      <c r="K8" s="247"/>
      <c r="L8" s="246">
        <v>30</v>
      </c>
      <c r="M8" s="247"/>
      <c r="N8" s="246">
        <v>9</v>
      </c>
      <c r="O8" s="247"/>
      <c r="P8" s="246">
        <v>8</v>
      </c>
      <c r="Q8" s="247"/>
      <c r="R8" s="246">
        <v>10</v>
      </c>
      <c r="S8" s="247"/>
      <c r="T8" s="39"/>
      <c r="U8" s="39"/>
      <c r="V8" s="39"/>
      <c r="W8" s="39"/>
    </row>
    <row r="9" spans="1:23" ht="78.75" customHeight="1" x14ac:dyDescent="0.25">
      <c r="A9" s="43">
        <v>4</v>
      </c>
      <c r="B9" s="46" t="s">
        <v>212</v>
      </c>
      <c r="C9" s="44" t="s">
        <v>213</v>
      </c>
      <c r="D9" s="44" t="s">
        <v>214</v>
      </c>
      <c r="E9" s="45">
        <v>6000000</v>
      </c>
      <c r="F9" s="47"/>
      <c r="G9" s="70">
        <f t="shared" si="0"/>
        <v>46</v>
      </c>
      <c r="H9" s="72"/>
      <c r="I9" s="72"/>
      <c r="J9" s="246">
        <v>7</v>
      </c>
      <c r="K9" s="247"/>
      <c r="L9" s="246">
        <v>20</v>
      </c>
      <c r="M9" s="247"/>
      <c r="N9" s="246">
        <v>5</v>
      </c>
      <c r="O9" s="247"/>
      <c r="P9" s="246">
        <v>7</v>
      </c>
      <c r="Q9" s="247"/>
      <c r="R9" s="246">
        <v>7</v>
      </c>
      <c r="S9" s="247"/>
    </row>
    <row r="10" spans="1:23" s="19" customFormat="1" ht="75" customHeight="1" x14ac:dyDescent="0.25">
      <c r="A10" s="32">
        <v>5</v>
      </c>
      <c r="B10" s="46" t="s">
        <v>215</v>
      </c>
      <c r="C10" s="44" t="s">
        <v>216</v>
      </c>
      <c r="D10" s="44" t="s">
        <v>217</v>
      </c>
      <c r="E10" s="45">
        <v>9000000</v>
      </c>
      <c r="F10" s="47"/>
      <c r="G10" s="70">
        <f t="shared" si="0"/>
        <v>47</v>
      </c>
      <c r="H10" s="72">
        <v>4000000</v>
      </c>
      <c r="I10" s="72"/>
      <c r="J10" s="246">
        <v>7</v>
      </c>
      <c r="K10" s="247"/>
      <c r="L10" s="246">
        <v>20</v>
      </c>
      <c r="M10" s="247"/>
      <c r="N10" s="246">
        <v>8</v>
      </c>
      <c r="O10" s="247"/>
      <c r="P10" s="246">
        <v>8</v>
      </c>
      <c r="Q10" s="247"/>
      <c r="R10" s="246">
        <v>4</v>
      </c>
      <c r="S10" s="247"/>
      <c r="T10" s="39"/>
      <c r="U10" s="39"/>
      <c r="V10" s="39"/>
      <c r="W10" s="39"/>
    </row>
    <row r="11" spans="1:23" s="19" customFormat="1" ht="99.75" customHeight="1" x14ac:dyDescent="0.25">
      <c r="A11" s="32">
        <v>6</v>
      </c>
      <c r="B11" s="46" t="s">
        <v>218</v>
      </c>
      <c r="C11" s="44" t="s">
        <v>219</v>
      </c>
      <c r="D11" s="44" t="s">
        <v>220</v>
      </c>
      <c r="E11" s="45">
        <v>33016288</v>
      </c>
      <c r="F11" s="47"/>
      <c r="G11" s="70">
        <f t="shared" si="0"/>
        <v>62</v>
      </c>
      <c r="H11" s="71"/>
      <c r="I11" s="71"/>
      <c r="J11" s="246">
        <v>7</v>
      </c>
      <c r="K11" s="247"/>
      <c r="L11" s="246">
        <v>30</v>
      </c>
      <c r="M11" s="247"/>
      <c r="N11" s="246">
        <v>10</v>
      </c>
      <c r="O11" s="247"/>
      <c r="P11" s="246">
        <v>7</v>
      </c>
      <c r="Q11" s="247"/>
      <c r="R11" s="246">
        <v>8</v>
      </c>
      <c r="S11" s="247"/>
      <c r="T11" s="39"/>
      <c r="U11" s="39"/>
      <c r="V11" s="39"/>
      <c r="W11" s="39"/>
    </row>
    <row r="12" spans="1:23" s="19" customFormat="1" ht="70.5" customHeight="1" x14ac:dyDescent="0.25">
      <c r="A12" s="32">
        <v>7</v>
      </c>
      <c r="B12" s="46" t="s">
        <v>221</v>
      </c>
      <c r="C12" s="44" t="s">
        <v>222</v>
      </c>
      <c r="D12" s="44" t="s">
        <v>223</v>
      </c>
      <c r="E12" s="45">
        <v>30000000</v>
      </c>
      <c r="F12" s="47"/>
      <c r="G12" s="70">
        <f t="shared" si="0"/>
        <v>55</v>
      </c>
      <c r="H12" s="71"/>
      <c r="I12" s="71"/>
      <c r="J12" s="246">
        <v>8</v>
      </c>
      <c r="K12" s="247"/>
      <c r="L12" s="246">
        <v>23</v>
      </c>
      <c r="M12" s="247"/>
      <c r="N12" s="246">
        <v>9</v>
      </c>
      <c r="O12" s="247"/>
      <c r="P12" s="246">
        <v>8</v>
      </c>
      <c r="Q12" s="247"/>
      <c r="R12" s="246">
        <v>7</v>
      </c>
      <c r="S12" s="247"/>
      <c r="T12" s="39"/>
      <c r="U12" s="39"/>
      <c r="V12" s="39"/>
      <c r="W12" s="39"/>
    </row>
    <row r="13" spans="1:23" s="19" customFormat="1" ht="69" customHeight="1" x14ac:dyDescent="0.25">
      <c r="A13" s="43">
        <v>8</v>
      </c>
      <c r="B13" s="46" t="s">
        <v>224</v>
      </c>
      <c r="C13" s="44" t="s">
        <v>225</v>
      </c>
      <c r="D13" s="44" t="s">
        <v>226</v>
      </c>
      <c r="E13" s="45">
        <v>23312000</v>
      </c>
      <c r="F13" s="47"/>
      <c r="G13" s="70">
        <f t="shared" si="0"/>
        <v>18</v>
      </c>
      <c r="H13" s="71"/>
      <c r="I13" s="71"/>
      <c r="J13" s="246">
        <v>4</v>
      </c>
      <c r="K13" s="247"/>
      <c r="L13" s="246">
        <v>4</v>
      </c>
      <c r="M13" s="247"/>
      <c r="N13" s="246">
        <v>4</v>
      </c>
      <c r="O13" s="247"/>
      <c r="P13" s="246">
        <v>4</v>
      </c>
      <c r="Q13" s="247"/>
      <c r="R13" s="246">
        <v>2</v>
      </c>
      <c r="S13" s="247"/>
      <c r="T13" s="39"/>
      <c r="U13" s="39"/>
      <c r="V13" s="39"/>
      <c r="W13" s="39"/>
    </row>
    <row r="14" spans="1:23" s="19" customFormat="1" ht="72" customHeight="1" x14ac:dyDescent="0.25">
      <c r="A14" s="32">
        <v>9</v>
      </c>
      <c r="B14" s="46" t="s">
        <v>227</v>
      </c>
      <c r="C14" s="44" t="s">
        <v>228</v>
      </c>
      <c r="D14" s="44" t="s">
        <v>229</v>
      </c>
      <c r="E14" s="45">
        <v>25000000</v>
      </c>
      <c r="F14" s="47"/>
      <c r="G14" s="70">
        <f t="shared" si="0"/>
        <v>51</v>
      </c>
      <c r="H14" s="71"/>
      <c r="I14" s="71"/>
      <c r="J14" s="246">
        <v>8</v>
      </c>
      <c r="K14" s="247"/>
      <c r="L14" s="246">
        <v>20</v>
      </c>
      <c r="M14" s="247"/>
      <c r="N14" s="246">
        <v>8</v>
      </c>
      <c r="O14" s="247"/>
      <c r="P14" s="246">
        <v>7</v>
      </c>
      <c r="Q14" s="247"/>
      <c r="R14" s="246">
        <v>8</v>
      </c>
      <c r="S14" s="247"/>
      <c r="T14" s="39"/>
      <c r="U14" s="39"/>
      <c r="V14" s="39"/>
      <c r="W14" s="39"/>
    </row>
    <row r="15" spans="1:23" s="19" customFormat="1" ht="63" customHeight="1" x14ac:dyDescent="0.25">
      <c r="A15" s="32">
        <v>10</v>
      </c>
      <c r="B15" s="46" t="s">
        <v>230</v>
      </c>
      <c r="C15" s="44" t="s">
        <v>231</v>
      </c>
      <c r="D15" s="44" t="s">
        <v>232</v>
      </c>
      <c r="E15" s="45">
        <v>7462500</v>
      </c>
      <c r="F15" s="47"/>
      <c r="G15" s="70">
        <f>SUM(J15:S15)</f>
        <v>49</v>
      </c>
      <c r="H15" s="71">
        <v>1000000</v>
      </c>
      <c r="I15" s="71"/>
      <c r="J15" s="246">
        <v>9</v>
      </c>
      <c r="K15" s="247"/>
      <c r="L15" s="246">
        <v>20</v>
      </c>
      <c r="M15" s="247"/>
      <c r="N15" s="246">
        <v>8</v>
      </c>
      <c r="O15" s="247"/>
      <c r="P15" s="246">
        <v>4</v>
      </c>
      <c r="Q15" s="247"/>
      <c r="R15" s="246">
        <v>8</v>
      </c>
      <c r="S15" s="247"/>
      <c r="T15" s="39"/>
      <c r="U15" s="39"/>
      <c r="V15" s="39"/>
      <c r="W15" s="39"/>
    </row>
    <row r="16" spans="1:23" s="19" customFormat="1" ht="72" customHeight="1" x14ac:dyDescent="0.25">
      <c r="A16" s="32">
        <v>11</v>
      </c>
      <c r="B16" s="46" t="s">
        <v>233</v>
      </c>
      <c r="C16" s="44" t="s">
        <v>234</v>
      </c>
      <c r="D16" s="44" t="s">
        <v>235</v>
      </c>
      <c r="E16" s="45">
        <v>17420000</v>
      </c>
      <c r="F16" s="47"/>
      <c r="G16" s="70">
        <f t="shared" si="0"/>
        <v>51</v>
      </c>
      <c r="H16" s="71"/>
      <c r="I16" s="71"/>
      <c r="J16" s="246">
        <v>6</v>
      </c>
      <c r="K16" s="247"/>
      <c r="L16" s="246">
        <v>17</v>
      </c>
      <c r="M16" s="247"/>
      <c r="N16" s="246">
        <v>10</v>
      </c>
      <c r="O16" s="247"/>
      <c r="P16" s="246">
        <v>8</v>
      </c>
      <c r="Q16" s="247"/>
      <c r="R16" s="246">
        <v>10</v>
      </c>
      <c r="S16" s="247"/>
      <c r="T16" s="39"/>
      <c r="U16" s="39"/>
      <c r="V16" s="39"/>
      <c r="W16" s="39"/>
    </row>
    <row r="17" spans="1:23" s="19" customFormat="1" ht="84" customHeight="1" x14ac:dyDescent="0.25">
      <c r="A17" s="43">
        <v>12</v>
      </c>
      <c r="B17" s="46" t="s">
        <v>236</v>
      </c>
      <c r="C17" s="44" t="s">
        <v>237</v>
      </c>
      <c r="D17" s="44" t="s">
        <v>238</v>
      </c>
      <c r="E17" s="45">
        <v>4500000</v>
      </c>
      <c r="F17" s="47"/>
      <c r="G17" s="70">
        <f t="shared" si="0"/>
        <v>51</v>
      </c>
      <c r="H17" s="71">
        <v>3000000</v>
      </c>
      <c r="I17" s="71"/>
      <c r="J17" s="246">
        <v>7</v>
      </c>
      <c r="K17" s="247"/>
      <c r="L17" s="246">
        <v>17</v>
      </c>
      <c r="M17" s="247"/>
      <c r="N17" s="246">
        <v>13</v>
      </c>
      <c r="O17" s="247"/>
      <c r="P17" s="246">
        <v>7</v>
      </c>
      <c r="Q17" s="247"/>
      <c r="R17" s="246">
        <v>7</v>
      </c>
      <c r="S17" s="247"/>
      <c r="T17" s="39"/>
      <c r="U17" s="39"/>
      <c r="V17" s="39"/>
      <c r="W17" s="39"/>
    </row>
    <row r="18" spans="1:23" s="19" customFormat="1" ht="69" customHeight="1" x14ac:dyDescent="0.25">
      <c r="A18" s="32">
        <v>13</v>
      </c>
      <c r="B18" s="46" t="s">
        <v>239</v>
      </c>
      <c r="C18" s="44" t="s">
        <v>240</v>
      </c>
      <c r="D18" s="44" t="s">
        <v>241</v>
      </c>
      <c r="E18" s="45">
        <v>7000000</v>
      </c>
      <c r="F18" s="47"/>
      <c r="G18" s="70">
        <f t="shared" si="0"/>
        <v>51</v>
      </c>
      <c r="H18" s="71"/>
      <c r="I18" s="71"/>
      <c r="J18" s="246">
        <v>7</v>
      </c>
      <c r="K18" s="247"/>
      <c r="L18" s="246">
        <v>23</v>
      </c>
      <c r="M18" s="247"/>
      <c r="N18" s="246">
        <v>7</v>
      </c>
      <c r="O18" s="247"/>
      <c r="P18" s="246">
        <v>7</v>
      </c>
      <c r="Q18" s="247"/>
      <c r="R18" s="246">
        <v>7</v>
      </c>
      <c r="S18" s="247"/>
      <c r="T18" s="39"/>
      <c r="U18" s="39"/>
      <c r="V18" s="39"/>
      <c r="W18" s="39"/>
    </row>
    <row r="19" spans="1:23" s="19" customFormat="1" ht="63" x14ac:dyDescent="0.25">
      <c r="A19" s="32">
        <v>14</v>
      </c>
      <c r="B19" s="46" t="s">
        <v>242</v>
      </c>
      <c r="C19" s="44" t="s">
        <v>243</v>
      </c>
      <c r="D19" s="44" t="s">
        <v>244</v>
      </c>
      <c r="E19" s="45">
        <v>9500000</v>
      </c>
      <c r="F19" s="47"/>
      <c r="G19" s="70">
        <f t="shared" si="0"/>
        <v>51</v>
      </c>
      <c r="H19" s="71"/>
      <c r="I19" s="71"/>
      <c r="J19" s="246">
        <v>7</v>
      </c>
      <c r="K19" s="247"/>
      <c r="L19" s="246">
        <v>16</v>
      </c>
      <c r="M19" s="247"/>
      <c r="N19" s="246">
        <v>10</v>
      </c>
      <c r="O19" s="247"/>
      <c r="P19" s="246">
        <v>8</v>
      </c>
      <c r="Q19" s="247"/>
      <c r="R19" s="246">
        <v>10</v>
      </c>
      <c r="S19" s="247"/>
      <c r="T19" s="39"/>
      <c r="U19" s="39"/>
      <c r="V19" s="39"/>
      <c r="W19" s="39"/>
    </row>
    <row r="20" spans="1:23" s="19" customFormat="1" ht="63" x14ac:dyDescent="0.25">
      <c r="A20" s="32">
        <v>15</v>
      </c>
      <c r="B20" s="46" t="s">
        <v>245</v>
      </c>
      <c r="C20" s="44" t="s">
        <v>246</v>
      </c>
      <c r="D20" s="44" t="s">
        <v>247</v>
      </c>
      <c r="E20" s="45">
        <v>7000000</v>
      </c>
      <c r="F20" s="47"/>
      <c r="G20" s="70">
        <f t="shared" si="0"/>
        <v>54</v>
      </c>
      <c r="H20" s="71">
        <v>4000000</v>
      </c>
      <c r="I20" s="71"/>
      <c r="J20" s="246">
        <v>8</v>
      </c>
      <c r="K20" s="247"/>
      <c r="L20" s="246">
        <v>18</v>
      </c>
      <c r="M20" s="247"/>
      <c r="N20" s="246">
        <v>18</v>
      </c>
      <c r="O20" s="247"/>
      <c r="P20" s="246">
        <v>5</v>
      </c>
      <c r="Q20" s="247"/>
      <c r="R20" s="246">
        <v>5</v>
      </c>
      <c r="S20" s="247"/>
      <c r="T20" s="39"/>
      <c r="U20" s="39"/>
      <c r="V20" s="39"/>
      <c r="W20" s="39"/>
    </row>
    <row r="21" spans="1:23" s="19" customFormat="1" ht="66.75" customHeight="1" x14ac:dyDescent="0.25">
      <c r="A21" s="43">
        <v>16</v>
      </c>
      <c r="B21" s="46" t="s">
        <v>248</v>
      </c>
      <c r="C21" s="44" t="s">
        <v>249</v>
      </c>
      <c r="D21" s="44" t="s">
        <v>250</v>
      </c>
      <c r="E21" s="45">
        <v>3460000</v>
      </c>
      <c r="F21" s="47"/>
      <c r="G21" s="70">
        <f t="shared" si="0"/>
        <v>44</v>
      </c>
      <c r="H21" s="71">
        <v>1000000</v>
      </c>
      <c r="I21" s="71"/>
      <c r="J21" s="246">
        <v>7</v>
      </c>
      <c r="K21" s="247"/>
      <c r="L21" s="246">
        <v>10</v>
      </c>
      <c r="M21" s="247"/>
      <c r="N21" s="246">
        <v>9</v>
      </c>
      <c r="O21" s="247"/>
      <c r="P21" s="246">
        <v>10</v>
      </c>
      <c r="Q21" s="247"/>
      <c r="R21" s="246">
        <v>8</v>
      </c>
      <c r="S21" s="247"/>
      <c r="T21" s="39"/>
      <c r="U21" s="39"/>
      <c r="V21" s="39"/>
      <c r="W21" s="39"/>
    </row>
    <row r="22" spans="1:23" s="19" customFormat="1" ht="78.75" x14ac:dyDescent="0.25">
      <c r="A22" s="32">
        <v>17</v>
      </c>
      <c r="B22" s="46" t="s">
        <v>251</v>
      </c>
      <c r="C22" s="44" t="s">
        <v>252</v>
      </c>
      <c r="D22" s="44" t="s">
        <v>253</v>
      </c>
      <c r="E22" s="45">
        <v>12112000</v>
      </c>
      <c r="F22" s="47"/>
      <c r="G22" s="70">
        <f t="shared" si="0"/>
        <v>51</v>
      </c>
      <c r="H22" s="71"/>
      <c r="I22" s="71"/>
      <c r="J22" s="246">
        <v>8</v>
      </c>
      <c r="K22" s="247"/>
      <c r="L22" s="246">
        <v>19</v>
      </c>
      <c r="M22" s="247"/>
      <c r="N22" s="246">
        <v>8</v>
      </c>
      <c r="O22" s="247"/>
      <c r="P22" s="246">
        <v>8</v>
      </c>
      <c r="Q22" s="247"/>
      <c r="R22" s="246">
        <v>8</v>
      </c>
      <c r="S22" s="247"/>
      <c r="T22" s="39"/>
      <c r="U22" s="39"/>
      <c r="V22" s="39"/>
      <c r="W22" s="39"/>
    </row>
    <row r="23" spans="1:23" s="19" customFormat="1" ht="18" x14ac:dyDescent="0.25">
      <c r="A23" s="33"/>
      <c r="B23" s="253" t="s">
        <v>11</v>
      </c>
      <c r="C23" s="253"/>
      <c r="D23" s="253"/>
      <c r="E23" s="10">
        <f>SUM(E6:E22)</f>
        <v>248672488</v>
      </c>
      <c r="F23" s="9"/>
      <c r="G23" s="66">
        <f t="shared" si="0"/>
        <v>0</v>
      </c>
      <c r="H23" s="68">
        <f>SUM(H6:H22)</f>
        <v>18000000</v>
      </c>
      <c r="I23" s="69"/>
      <c r="J23" s="248"/>
      <c r="K23" s="248"/>
      <c r="L23" s="248"/>
      <c r="M23" s="248"/>
      <c r="N23" s="248"/>
      <c r="O23" s="248"/>
      <c r="P23" s="248"/>
      <c r="Q23" s="248"/>
      <c r="R23" s="248"/>
      <c r="S23" s="248"/>
      <c r="T23" s="39"/>
      <c r="U23" s="39"/>
      <c r="V23" s="39"/>
      <c r="W23" s="39"/>
    </row>
    <row r="24" spans="1:23" s="19" customFormat="1" ht="15.75" customHeight="1" x14ac:dyDescent="0.25">
      <c r="A24" s="249" t="s">
        <v>38</v>
      </c>
      <c r="B24" s="250"/>
      <c r="C24" s="250"/>
      <c r="D24" s="250"/>
      <c r="E24" s="250"/>
      <c r="F24" s="250"/>
      <c r="G24" s="250"/>
      <c r="H24" s="250"/>
      <c r="I24" s="251"/>
      <c r="J24" s="252"/>
      <c r="K24" s="252"/>
      <c r="L24" s="252"/>
      <c r="M24" s="252"/>
      <c r="N24" s="252"/>
      <c r="O24" s="252"/>
      <c r="P24" s="252"/>
      <c r="Q24" s="252"/>
      <c r="R24" s="252"/>
      <c r="S24" s="252"/>
      <c r="T24" s="39"/>
      <c r="U24" s="39"/>
      <c r="V24" s="39"/>
      <c r="W24" s="39"/>
    </row>
    <row r="25" spans="1:23" s="19" customFormat="1" ht="165" x14ac:dyDescent="0.25">
      <c r="A25" s="48">
        <v>1</v>
      </c>
      <c r="B25" s="49" t="s">
        <v>254</v>
      </c>
      <c r="C25" s="49" t="s">
        <v>66</v>
      </c>
      <c r="D25" s="49" t="s">
        <v>67</v>
      </c>
      <c r="E25" s="50">
        <v>35000000</v>
      </c>
      <c r="F25" s="51" t="s">
        <v>317</v>
      </c>
      <c r="G25" s="66">
        <f t="shared" si="0"/>
        <v>0</v>
      </c>
      <c r="H25" s="67"/>
      <c r="I25" s="67"/>
      <c r="J25" s="254"/>
      <c r="K25" s="254"/>
      <c r="L25" s="254"/>
      <c r="M25" s="254"/>
      <c r="N25" s="254"/>
      <c r="O25" s="254"/>
      <c r="P25" s="254"/>
      <c r="Q25" s="254"/>
      <c r="R25" s="254"/>
      <c r="S25" s="254"/>
      <c r="T25" s="39"/>
      <c r="U25" s="39"/>
      <c r="V25" s="39"/>
      <c r="W25" s="39"/>
    </row>
    <row r="26" spans="1:23" s="19" customFormat="1" ht="78.75" customHeight="1" x14ac:dyDescent="0.25">
      <c r="A26" s="32">
        <v>2</v>
      </c>
      <c r="B26" s="46" t="s">
        <v>255</v>
      </c>
      <c r="C26" s="44" t="s">
        <v>256</v>
      </c>
      <c r="D26" s="44" t="s">
        <v>257</v>
      </c>
      <c r="E26" s="45">
        <v>6370650</v>
      </c>
      <c r="F26" s="18"/>
      <c r="G26" s="66">
        <f t="shared" si="0"/>
        <v>53</v>
      </c>
      <c r="H26" s="67"/>
      <c r="I26" s="67"/>
      <c r="J26" s="254">
        <v>6</v>
      </c>
      <c r="K26" s="254"/>
      <c r="L26" s="254">
        <v>24</v>
      </c>
      <c r="M26" s="254"/>
      <c r="N26" s="254">
        <v>8</v>
      </c>
      <c r="O26" s="254"/>
      <c r="P26" s="254">
        <v>8</v>
      </c>
      <c r="Q26" s="254"/>
      <c r="R26" s="254">
        <v>7</v>
      </c>
      <c r="S26" s="254"/>
      <c r="T26" s="39"/>
      <c r="U26" s="39"/>
      <c r="V26" s="39"/>
      <c r="W26" s="39"/>
    </row>
    <row r="27" spans="1:23" s="19" customFormat="1" ht="78.75" x14ac:dyDescent="0.25">
      <c r="A27" s="32">
        <v>3</v>
      </c>
      <c r="B27" s="46" t="s">
        <v>258</v>
      </c>
      <c r="C27" s="44" t="s">
        <v>259</v>
      </c>
      <c r="D27" s="44" t="s">
        <v>260</v>
      </c>
      <c r="E27" s="45">
        <v>10250000</v>
      </c>
      <c r="F27" s="18"/>
      <c r="G27" s="66">
        <f t="shared" si="0"/>
        <v>48</v>
      </c>
      <c r="H27" s="67">
        <v>3000000</v>
      </c>
      <c r="I27" s="67"/>
      <c r="J27" s="254">
        <v>8</v>
      </c>
      <c r="K27" s="254"/>
      <c r="L27" s="254">
        <v>18</v>
      </c>
      <c r="M27" s="254"/>
      <c r="N27" s="254">
        <v>8</v>
      </c>
      <c r="O27" s="254"/>
      <c r="P27" s="254">
        <v>7</v>
      </c>
      <c r="Q27" s="254"/>
      <c r="R27" s="254">
        <v>7</v>
      </c>
      <c r="S27" s="254"/>
      <c r="T27" s="39"/>
      <c r="U27" s="39"/>
      <c r="V27" s="39"/>
      <c r="W27" s="39"/>
    </row>
    <row r="28" spans="1:23" s="19" customFormat="1" ht="66.75" customHeight="1" x14ac:dyDescent="0.25">
      <c r="A28" s="32">
        <v>4</v>
      </c>
      <c r="B28" s="46" t="s">
        <v>261</v>
      </c>
      <c r="C28" s="44" t="s">
        <v>262</v>
      </c>
      <c r="D28" s="44" t="s">
        <v>263</v>
      </c>
      <c r="E28" s="45">
        <v>48670000</v>
      </c>
      <c r="F28" s="18"/>
      <c r="G28" s="66">
        <f t="shared" si="0"/>
        <v>39</v>
      </c>
      <c r="H28" s="67"/>
      <c r="I28" s="67"/>
      <c r="J28" s="254">
        <v>6</v>
      </c>
      <c r="K28" s="254"/>
      <c r="L28" s="254">
        <v>15</v>
      </c>
      <c r="M28" s="254"/>
      <c r="N28" s="254">
        <v>6</v>
      </c>
      <c r="O28" s="254"/>
      <c r="P28" s="254">
        <v>6</v>
      </c>
      <c r="Q28" s="254"/>
      <c r="R28" s="254">
        <v>6</v>
      </c>
      <c r="S28" s="254"/>
      <c r="T28" s="39"/>
      <c r="U28" s="39"/>
      <c r="V28" s="39"/>
      <c r="W28" s="39"/>
    </row>
    <row r="29" spans="1:23" s="19" customFormat="1" ht="78.75" x14ac:dyDescent="0.25">
      <c r="A29" s="32">
        <v>5</v>
      </c>
      <c r="B29" s="46" t="s">
        <v>264</v>
      </c>
      <c r="C29" s="44" t="s">
        <v>265</v>
      </c>
      <c r="D29" s="44" t="s">
        <v>266</v>
      </c>
      <c r="E29" s="45">
        <v>24500000</v>
      </c>
      <c r="F29" s="18"/>
      <c r="G29" s="66">
        <f t="shared" si="0"/>
        <v>53</v>
      </c>
      <c r="H29" s="67"/>
      <c r="I29" s="67"/>
      <c r="J29" s="254">
        <v>7</v>
      </c>
      <c r="K29" s="254"/>
      <c r="L29" s="254">
        <v>24</v>
      </c>
      <c r="M29" s="254"/>
      <c r="N29" s="254">
        <v>7</v>
      </c>
      <c r="O29" s="254"/>
      <c r="P29" s="254">
        <v>8</v>
      </c>
      <c r="Q29" s="254"/>
      <c r="R29" s="254">
        <v>7</v>
      </c>
      <c r="S29" s="254"/>
      <c r="T29" s="39"/>
      <c r="U29" s="39"/>
      <c r="V29" s="39"/>
      <c r="W29" s="39"/>
    </row>
    <row r="30" spans="1:23" s="19" customFormat="1" ht="68.25" customHeight="1" x14ac:dyDescent="0.25">
      <c r="A30" s="32">
        <v>6</v>
      </c>
      <c r="B30" s="46" t="s">
        <v>267</v>
      </c>
      <c r="C30" s="44" t="s">
        <v>268</v>
      </c>
      <c r="D30" s="44" t="s">
        <v>269</v>
      </c>
      <c r="E30" s="45">
        <v>20000000</v>
      </c>
      <c r="F30" s="18"/>
      <c r="G30" s="66">
        <f t="shared" si="0"/>
        <v>53</v>
      </c>
      <c r="H30" s="67">
        <v>4000000</v>
      </c>
      <c r="I30" s="67"/>
      <c r="J30" s="254">
        <v>12</v>
      </c>
      <c r="K30" s="254"/>
      <c r="L30" s="254">
        <v>20</v>
      </c>
      <c r="M30" s="254"/>
      <c r="N30" s="254">
        <v>6</v>
      </c>
      <c r="O30" s="254"/>
      <c r="P30" s="254">
        <v>7</v>
      </c>
      <c r="Q30" s="254"/>
      <c r="R30" s="254">
        <v>8</v>
      </c>
      <c r="S30" s="254"/>
      <c r="T30" s="39"/>
      <c r="U30" s="39"/>
      <c r="V30" s="39"/>
      <c r="W30" s="39"/>
    </row>
    <row r="31" spans="1:23" s="19" customFormat="1" ht="78.75" customHeight="1" x14ac:dyDescent="0.25">
      <c r="A31" s="32">
        <v>7</v>
      </c>
      <c r="B31" s="46" t="s">
        <v>270</v>
      </c>
      <c r="C31" s="44" t="s">
        <v>271</v>
      </c>
      <c r="D31" s="44" t="s">
        <v>272</v>
      </c>
      <c r="E31" s="45">
        <v>8938000</v>
      </c>
      <c r="F31" s="18"/>
      <c r="G31" s="66">
        <f t="shared" si="0"/>
        <v>57</v>
      </c>
      <c r="H31" s="67">
        <v>8000000</v>
      </c>
      <c r="I31" s="67"/>
      <c r="J31" s="254">
        <v>7</v>
      </c>
      <c r="K31" s="254"/>
      <c r="L31" s="254">
        <v>20</v>
      </c>
      <c r="M31" s="254"/>
      <c r="N31" s="254">
        <v>11</v>
      </c>
      <c r="O31" s="254"/>
      <c r="P31" s="254">
        <v>11</v>
      </c>
      <c r="Q31" s="254"/>
      <c r="R31" s="254">
        <v>8</v>
      </c>
      <c r="S31" s="254"/>
      <c r="T31" s="39"/>
      <c r="U31" s="39"/>
      <c r="V31" s="39"/>
      <c r="W31" s="39"/>
    </row>
    <row r="32" spans="1:23" s="19" customFormat="1" ht="18" x14ac:dyDescent="0.25">
      <c r="A32" s="33"/>
      <c r="B32" s="253" t="s">
        <v>11</v>
      </c>
      <c r="C32" s="253"/>
      <c r="D32" s="253"/>
      <c r="E32" s="10">
        <f>SUM(E25:E31)</f>
        <v>153728650</v>
      </c>
      <c r="F32" s="9"/>
      <c r="G32" s="66">
        <f t="shared" si="0"/>
        <v>0</v>
      </c>
      <c r="H32" s="68">
        <f>SUM(H25:H30)</f>
        <v>7000000</v>
      </c>
      <c r="I32" s="69"/>
      <c r="J32" s="248"/>
      <c r="K32" s="248"/>
      <c r="L32" s="248"/>
      <c r="M32" s="248"/>
      <c r="N32" s="248"/>
      <c r="O32" s="248"/>
      <c r="P32" s="248"/>
      <c r="Q32" s="248"/>
      <c r="R32" s="248"/>
      <c r="S32" s="248"/>
      <c r="T32" s="39"/>
      <c r="U32" s="39"/>
      <c r="V32" s="39"/>
      <c r="W32" s="39"/>
    </row>
    <row r="33" spans="1:23" s="19" customFormat="1" ht="15.75" customHeight="1" x14ac:dyDescent="0.25">
      <c r="A33" s="249" t="s">
        <v>37</v>
      </c>
      <c r="B33" s="250"/>
      <c r="C33" s="250"/>
      <c r="D33" s="250"/>
      <c r="E33" s="250"/>
      <c r="F33" s="250"/>
      <c r="G33" s="250"/>
      <c r="H33" s="250"/>
      <c r="I33" s="251"/>
      <c r="J33" s="252"/>
      <c r="K33" s="252"/>
      <c r="L33" s="252"/>
      <c r="M33" s="252"/>
      <c r="N33" s="252"/>
      <c r="O33" s="252"/>
      <c r="P33" s="252"/>
      <c r="Q33" s="252"/>
      <c r="R33" s="252"/>
      <c r="S33" s="252"/>
      <c r="T33" s="39"/>
      <c r="U33" s="39"/>
      <c r="V33" s="39"/>
      <c r="W33" s="39"/>
    </row>
    <row r="34" spans="1:23" s="19" customFormat="1" ht="68.25" customHeight="1" x14ac:dyDescent="0.25">
      <c r="A34" s="32">
        <v>1</v>
      </c>
      <c r="B34" s="44" t="s">
        <v>273</v>
      </c>
      <c r="C34" s="44" t="s">
        <v>274</v>
      </c>
      <c r="D34" s="44" t="s">
        <v>275</v>
      </c>
      <c r="E34" s="45">
        <v>20423000</v>
      </c>
      <c r="F34" s="18"/>
      <c r="G34" s="66">
        <f t="shared" si="0"/>
        <v>58</v>
      </c>
      <c r="H34" s="67">
        <v>5000000</v>
      </c>
      <c r="I34" s="67"/>
      <c r="J34" s="254">
        <v>8</v>
      </c>
      <c r="K34" s="254"/>
      <c r="L34" s="254">
        <v>20</v>
      </c>
      <c r="M34" s="254"/>
      <c r="N34" s="254">
        <v>12</v>
      </c>
      <c r="O34" s="254"/>
      <c r="P34" s="254">
        <v>8</v>
      </c>
      <c r="Q34" s="254"/>
      <c r="R34" s="254">
        <v>10</v>
      </c>
      <c r="S34" s="254"/>
      <c r="T34" s="39"/>
      <c r="U34" s="39"/>
      <c r="V34" s="39"/>
      <c r="W34" s="39"/>
    </row>
    <row r="35" spans="1:23" s="19" customFormat="1" ht="73.5" customHeight="1" x14ac:dyDescent="0.25">
      <c r="A35" s="32">
        <v>2</v>
      </c>
      <c r="B35" s="44" t="s">
        <v>276</v>
      </c>
      <c r="C35" s="44" t="s">
        <v>277</v>
      </c>
      <c r="D35" s="44" t="s">
        <v>278</v>
      </c>
      <c r="E35" s="45">
        <v>9678046</v>
      </c>
      <c r="F35" s="18"/>
      <c r="G35" s="66">
        <f t="shared" si="0"/>
        <v>58</v>
      </c>
      <c r="H35" s="67">
        <v>5000000</v>
      </c>
      <c r="I35" s="67"/>
      <c r="J35" s="254">
        <v>11</v>
      </c>
      <c r="K35" s="254"/>
      <c r="L35" s="254">
        <v>23</v>
      </c>
      <c r="M35" s="254"/>
      <c r="N35" s="254">
        <v>6</v>
      </c>
      <c r="O35" s="254"/>
      <c r="P35" s="254">
        <v>10</v>
      </c>
      <c r="Q35" s="254"/>
      <c r="R35" s="254">
        <v>8</v>
      </c>
      <c r="S35" s="254"/>
      <c r="T35" s="39"/>
      <c r="U35" s="39"/>
      <c r="V35" s="39"/>
      <c r="W35" s="39"/>
    </row>
    <row r="36" spans="1:23" ht="15.75" x14ac:dyDescent="0.25">
      <c r="A36" s="34"/>
      <c r="B36" s="255" t="s">
        <v>11</v>
      </c>
      <c r="C36" s="255"/>
      <c r="D36" s="255"/>
      <c r="E36" s="27">
        <f>SUM(E34:E35)</f>
        <v>30101046</v>
      </c>
      <c r="F36" s="26"/>
      <c r="G36" s="60"/>
      <c r="H36" s="65">
        <f>SUM(H34:H35)</f>
        <v>10000000</v>
      </c>
      <c r="I36" s="61"/>
      <c r="J36" s="256"/>
      <c r="K36" s="256"/>
      <c r="L36" s="256"/>
      <c r="M36" s="256"/>
      <c r="N36" s="257"/>
      <c r="O36" s="258"/>
      <c r="P36" s="256"/>
      <c r="Q36" s="256"/>
      <c r="R36" s="256"/>
      <c r="S36" s="257"/>
    </row>
    <row r="37" spans="1:23" ht="15.75" x14ac:dyDescent="0.25">
      <c r="A37" s="35"/>
      <c r="B37" s="11"/>
      <c r="C37" s="7"/>
      <c r="D37" s="7"/>
      <c r="E37" s="37">
        <f>(E36+E32+E23)</f>
        <v>432502184</v>
      </c>
      <c r="F37" s="7"/>
      <c r="G37" s="64" t="s">
        <v>12</v>
      </c>
      <c r="H37" s="59">
        <f>(H36+H32+H23)</f>
        <v>35000000</v>
      </c>
      <c r="I37" s="62"/>
      <c r="J37" s="63"/>
      <c r="K37" s="63"/>
      <c r="L37" s="63"/>
      <c r="M37" s="63"/>
      <c r="N37" s="63"/>
      <c r="O37" s="63"/>
      <c r="P37" s="63"/>
      <c r="Q37" s="63"/>
      <c r="R37" s="63"/>
      <c r="S37" s="63"/>
    </row>
  </sheetData>
  <mergeCells count="169">
    <mergeCell ref="B36:D36"/>
    <mergeCell ref="J36:K36"/>
    <mergeCell ref="L36:M36"/>
    <mergeCell ref="N36:O36"/>
    <mergeCell ref="P36:Q36"/>
    <mergeCell ref="R36:S36"/>
    <mergeCell ref="J34:K34"/>
    <mergeCell ref="L34:M34"/>
    <mergeCell ref="N34:O34"/>
    <mergeCell ref="P34:Q34"/>
    <mergeCell ref="R34:S34"/>
    <mergeCell ref="J35:K35"/>
    <mergeCell ref="L35:M35"/>
    <mergeCell ref="N35:O35"/>
    <mergeCell ref="P35:Q35"/>
    <mergeCell ref="R35:S35"/>
    <mergeCell ref="R32:S32"/>
    <mergeCell ref="A33:I33"/>
    <mergeCell ref="J33:K33"/>
    <mergeCell ref="L33:M33"/>
    <mergeCell ref="N33:O33"/>
    <mergeCell ref="P33:Q33"/>
    <mergeCell ref="R33:S33"/>
    <mergeCell ref="J31:K31"/>
    <mergeCell ref="L31:M31"/>
    <mergeCell ref="N31:O31"/>
    <mergeCell ref="P31:Q31"/>
    <mergeCell ref="R31:S31"/>
    <mergeCell ref="B32:D32"/>
    <mergeCell ref="J32:K32"/>
    <mergeCell ref="L32:M32"/>
    <mergeCell ref="N32:O32"/>
    <mergeCell ref="P32:Q32"/>
    <mergeCell ref="J29:K29"/>
    <mergeCell ref="L29:M29"/>
    <mergeCell ref="N29:O29"/>
    <mergeCell ref="P29:Q29"/>
    <mergeCell ref="R29:S29"/>
    <mergeCell ref="J30:K30"/>
    <mergeCell ref="L30:M30"/>
    <mergeCell ref="N30:O30"/>
    <mergeCell ref="P30:Q30"/>
    <mergeCell ref="R30:S30"/>
    <mergeCell ref="J27:K27"/>
    <mergeCell ref="L27:M27"/>
    <mergeCell ref="N27:O27"/>
    <mergeCell ref="P27:Q27"/>
    <mergeCell ref="R27:S27"/>
    <mergeCell ref="J28:K28"/>
    <mergeCell ref="L28:M28"/>
    <mergeCell ref="N28:O28"/>
    <mergeCell ref="P28:Q28"/>
    <mergeCell ref="R28:S28"/>
    <mergeCell ref="J25:K25"/>
    <mergeCell ref="L25:M25"/>
    <mergeCell ref="N25:O25"/>
    <mergeCell ref="P25:Q25"/>
    <mergeCell ref="R25:S25"/>
    <mergeCell ref="J26:K26"/>
    <mergeCell ref="L26:M26"/>
    <mergeCell ref="N26:O26"/>
    <mergeCell ref="P26:Q26"/>
    <mergeCell ref="R26:S26"/>
    <mergeCell ref="R23:S23"/>
    <mergeCell ref="A24:I24"/>
    <mergeCell ref="J24:K24"/>
    <mergeCell ref="L24:M24"/>
    <mergeCell ref="N24:O24"/>
    <mergeCell ref="P24:Q24"/>
    <mergeCell ref="R24:S24"/>
    <mergeCell ref="J22:K22"/>
    <mergeCell ref="L22:M22"/>
    <mergeCell ref="N22:O22"/>
    <mergeCell ref="P22:Q22"/>
    <mergeCell ref="R22:S22"/>
    <mergeCell ref="B23:D23"/>
    <mergeCell ref="J23:K23"/>
    <mergeCell ref="L23:M23"/>
    <mergeCell ref="N23:O23"/>
    <mergeCell ref="P23:Q23"/>
    <mergeCell ref="J20:K20"/>
    <mergeCell ref="L20:M20"/>
    <mergeCell ref="N20:O20"/>
    <mergeCell ref="P20:Q20"/>
    <mergeCell ref="R20:S20"/>
    <mergeCell ref="J21:K21"/>
    <mergeCell ref="L21:M21"/>
    <mergeCell ref="N21:O21"/>
    <mergeCell ref="P21:Q21"/>
    <mergeCell ref="R21:S21"/>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B1:E1"/>
    <mergeCell ref="J1:K5"/>
    <mergeCell ref="L1:M5"/>
    <mergeCell ref="N1:O5"/>
    <mergeCell ref="P1:Q5"/>
    <mergeCell ref="R1:S5"/>
    <mergeCell ref="A2:B2"/>
    <mergeCell ref="B3:C3"/>
    <mergeCell ref="A5:I5"/>
  </mergeCells>
  <pageMargins left="0.70866141732283472" right="0.70866141732283472" top="0.74803149606299213" bottom="0.74803149606299213" header="0.31496062992125984" footer="0.31496062992125984"/>
  <pageSetup paperSize="9" scale="42" fitToHeight="0"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opLeftCell="A13" zoomScale="70" zoomScaleNormal="70" workbookViewId="0">
      <selection activeCell="L21" sqref="L21:M21"/>
    </sheetView>
  </sheetViews>
  <sheetFormatPr defaultRowHeight="15" x14ac:dyDescent="0.25"/>
  <cols>
    <col min="1" max="1" width="10.140625" style="36" customWidth="1"/>
    <col min="2" max="2" width="34.42578125" customWidth="1"/>
    <col min="3" max="3" width="29.7109375" customWidth="1"/>
    <col min="4" max="4" width="38.28515625" customWidth="1"/>
    <col min="5" max="5" width="15.28515625" style="21" customWidth="1"/>
    <col min="6" max="6" width="22.85546875" bestFit="1" customWidth="1"/>
    <col min="7" max="7" width="15.42578125" customWidth="1"/>
    <col min="8" max="8" width="21.4257812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0</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40</v>
      </c>
      <c r="I4" s="129" t="s">
        <v>10</v>
      </c>
      <c r="J4" s="263"/>
      <c r="K4" s="264"/>
      <c r="L4" s="263"/>
      <c r="M4" s="264"/>
      <c r="N4" s="269"/>
      <c r="O4" s="270"/>
      <c r="P4" s="263"/>
      <c r="Q4" s="264"/>
      <c r="R4" s="263"/>
      <c r="S4" s="264"/>
    </row>
    <row r="5" spans="1:19" s="8" customFormat="1" ht="15.75" thickBot="1" x14ac:dyDescent="0.3">
      <c r="A5" s="329" t="s">
        <v>31</v>
      </c>
      <c r="B5" s="305"/>
      <c r="C5" s="305"/>
      <c r="D5" s="305"/>
      <c r="E5" s="305"/>
      <c r="F5" s="305"/>
      <c r="G5" s="305"/>
      <c r="H5" s="305"/>
      <c r="I5" s="305"/>
      <c r="J5" s="265"/>
      <c r="K5" s="266"/>
      <c r="L5" s="265"/>
      <c r="M5" s="266"/>
      <c r="N5" s="271"/>
      <c r="O5" s="272"/>
      <c r="P5" s="265"/>
      <c r="Q5" s="266"/>
      <c r="R5" s="265"/>
      <c r="S5" s="266"/>
    </row>
    <row r="6" spans="1:19" ht="66" customHeight="1" x14ac:dyDescent="0.25">
      <c r="A6" s="91">
        <v>1</v>
      </c>
      <c r="B6" s="98" t="s">
        <v>279</v>
      </c>
      <c r="C6" s="98" t="s">
        <v>280</v>
      </c>
      <c r="D6" s="98" t="s">
        <v>281</v>
      </c>
      <c r="E6" s="139">
        <v>20000000</v>
      </c>
      <c r="F6" s="77"/>
      <c r="G6" s="94">
        <f>SUM(J6+L6+N6+P6+R6)</f>
        <v>52</v>
      </c>
      <c r="H6" s="67">
        <v>5000000</v>
      </c>
      <c r="I6" s="67"/>
      <c r="J6" s="316">
        <v>8</v>
      </c>
      <c r="K6" s="317"/>
      <c r="L6" s="316">
        <v>20</v>
      </c>
      <c r="M6" s="317"/>
      <c r="N6" s="342">
        <v>8</v>
      </c>
      <c r="O6" s="343"/>
      <c r="P6" s="316">
        <v>8</v>
      </c>
      <c r="Q6" s="317"/>
      <c r="R6" s="316">
        <v>8</v>
      </c>
      <c r="S6" s="354"/>
    </row>
    <row r="7" spans="1:19" x14ac:dyDescent="0.25">
      <c r="A7" s="121"/>
      <c r="B7" s="289" t="s">
        <v>11</v>
      </c>
      <c r="C7" s="289"/>
      <c r="D7" s="289"/>
      <c r="E7" s="96">
        <f>SUM(E6:E6)</f>
        <v>20000000</v>
      </c>
      <c r="F7" s="130"/>
      <c r="G7" s="94">
        <f>SUM(G6)</f>
        <v>52</v>
      </c>
      <c r="H7" s="2"/>
      <c r="I7" s="2"/>
      <c r="J7" s="320"/>
      <c r="K7" s="320"/>
      <c r="L7" s="320"/>
      <c r="M7" s="320"/>
      <c r="N7" s="320"/>
      <c r="O7" s="320"/>
      <c r="P7" s="320"/>
      <c r="Q7" s="320"/>
      <c r="R7" s="320"/>
      <c r="S7" s="320"/>
    </row>
    <row r="8" spans="1:19" ht="15.75" customHeight="1" x14ac:dyDescent="0.25">
      <c r="A8" s="352" t="s">
        <v>33</v>
      </c>
      <c r="B8" s="206"/>
      <c r="C8" s="206"/>
      <c r="D8" s="206"/>
      <c r="E8" s="206"/>
      <c r="F8" s="206"/>
      <c r="G8" s="206"/>
      <c r="H8" s="206"/>
      <c r="I8" s="207"/>
      <c r="J8" s="353"/>
      <c r="K8" s="353"/>
      <c r="L8" s="353"/>
      <c r="M8" s="353"/>
      <c r="N8" s="353"/>
      <c r="O8" s="353"/>
      <c r="P8" s="353"/>
      <c r="Q8" s="353"/>
      <c r="R8" s="353"/>
      <c r="S8" s="353"/>
    </row>
    <row r="9" spans="1:19" ht="48" customHeight="1" x14ac:dyDescent="0.25">
      <c r="A9" s="91">
        <v>1</v>
      </c>
      <c r="B9" s="98" t="s">
        <v>282</v>
      </c>
      <c r="C9" s="98" t="s">
        <v>51</v>
      </c>
      <c r="D9" s="98" t="s">
        <v>52</v>
      </c>
      <c r="E9" s="139">
        <v>50000000</v>
      </c>
      <c r="F9" s="92"/>
      <c r="G9" s="94">
        <f t="shared" ref="G9:G19" si="0">SUM(J9+L9+N9+P9+R9)</f>
        <v>63</v>
      </c>
      <c r="H9" s="67"/>
      <c r="I9" s="67"/>
      <c r="J9" s="316">
        <v>10</v>
      </c>
      <c r="K9" s="317"/>
      <c r="L9" s="316">
        <v>21</v>
      </c>
      <c r="M9" s="317"/>
      <c r="N9" s="316">
        <v>12</v>
      </c>
      <c r="O9" s="317"/>
      <c r="P9" s="316">
        <v>10</v>
      </c>
      <c r="Q9" s="317"/>
      <c r="R9" s="316">
        <v>10</v>
      </c>
      <c r="S9" s="354"/>
    </row>
    <row r="10" spans="1:19" ht="90" customHeight="1" x14ac:dyDescent="0.25">
      <c r="A10" s="91">
        <v>2</v>
      </c>
      <c r="B10" s="98" t="s">
        <v>283</v>
      </c>
      <c r="C10" s="98" t="s">
        <v>284</v>
      </c>
      <c r="D10" s="98" t="s">
        <v>285</v>
      </c>
      <c r="E10" s="139">
        <v>11100000</v>
      </c>
      <c r="F10" s="92"/>
      <c r="G10" s="94">
        <f t="shared" si="0"/>
        <v>31</v>
      </c>
      <c r="H10" s="67">
        <v>5000000</v>
      </c>
      <c r="I10" s="67"/>
      <c r="J10" s="316">
        <v>7</v>
      </c>
      <c r="K10" s="317"/>
      <c r="L10" s="316">
        <v>10</v>
      </c>
      <c r="M10" s="317"/>
      <c r="N10" s="316">
        <v>5</v>
      </c>
      <c r="O10" s="317"/>
      <c r="P10" s="316">
        <v>5</v>
      </c>
      <c r="Q10" s="317"/>
      <c r="R10" s="316">
        <v>4</v>
      </c>
      <c r="S10" s="354"/>
    </row>
    <row r="11" spans="1:19" ht="63" customHeight="1" x14ac:dyDescent="0.25">
      <c r="A11" s="91">
        <v>3</v>
      </c>
      <c r="B11" s="98" t="s">
        <v>286</v>
      </c>
      <c r="C11" s="98" t="s">
        <v>287</v>
      </c>
      <c r="D11" s="98" t="s">
        <v>288</v>
      </c>
      <c r="E11" s="139">
        <v>35000000</v>
      </c>
      <c r="F11" s="92"/>
      <c r="G11" s="94">
        <f t="shared" si="0"/>
        <v>49</v>
      </c>
      <c r="H11" s="85">
        <v>17000000</v>
      </c>
      <c r="I11" s="85"/>
      <c r="J11" s="316">
        <v>10</v>
      </c>
      <c r="K11" s="317"/>
      <c r="L11" s="316">
        <v>11</v>
      </c>
      <c r="M11" s="317"/>
      <c r="N11" s="316">
        <v>8</v>
      </c>
      <c r="O11" s="317"/>
      <c r="P11" s="316">
        <v>10</v>
      </c>
      <c r="Q11" s="317"/>
      <c r="R11" s="316">
        <v>10</v>
      </c>
      <c r="S11" s="354"/>
    </row>
    <row r="12" spans="1:19" ht="63" customHeight="1" x14ac:dyDescent="0.25">
      <c r="A12" s="91">
        <v>4</v>
      </c>
      <c r="B12" s="98" t="s">
        <v>289</v>
      </c>
      <c r="C12" s="98" t="s">
        <v>290</v>
      </c>
      <c r="D12" s="98" t="s">
        <v>291</v>
      </c>
      <c r="E12" s="139">
        <v>50000000</v>
      </c>
      <c r="F12" s="92"/>
      <c r="G12" s="94">
        <f t="shared" si="0"/>
        <v>63</v>
      </c>
      <c r="H12" s="85"/>
      <c r="I12" s="85"/>
      <c r="J12" s="316">
        <v>10</v>
      </c>
      <c r="K12" s="317"/>
      <c r="L12" s="316">
        <v>21</v>
      </c>
      <c r="M12" s="317"/>
      <c r="N12" s="316">
        <v>12</v>
      </c>
      <c r="O12" s="317"/>
      <c r="P12" s="316">
        <v>10</v>
      </c>
      <c r="Q12" s="317"/>
      <c r="R12" s="316">
        <v>10</v>
      </c>
      <c r="S12" s="354"/>
    </row>
    <row r="13" spans="1:19" ht="63" customHeight="1" x14ac:dyDescent="0.25">
      <c r="A13" s="91">
        <v>5</v>
      </c>
      <c r="B13" s="98" t="s">
        <v>292</v>
      </c>
      <c r="C13" s="98" t="s">
        <v>293</v>
      </c>
      <c r="D13" s="98" t="s">
        <v>294</v>
      </c>
      <c r="E13" s="139">
        <v>14000000</v>
      </c>
      <c r="F13" s="92"/>
      <c r="G13" s="94">
        <f t="shared" si="0"/>
        <v>61</v>
      </c>
      <c r="H13" s="85">
        <v>7000000</v>
      </c>
      <c r="I13" s="85"/>
      <c r="J13" s="316">
        <v>7</v>
      </c>
      <c r="K13" s="317"/>
      <c r="L13" s="316">
        <v>19</v>
      </c>
      <c r="M13" s="317"/>
      <c r="N13" s="316">
        <v>13</v>
      </c>
      <c r="O13" s="317"/>
      <c r="P13" s="316">
        <v>10</v>
      </c>
      <c r="Q13" s="317"/>
      <c r="R13" s="316">
        <v>12</v>
      </c>
      <c r="S13" s="354"/>
    </row>
    <row r="14" spans="1:19" ht="63" customHeight="1" x14ac:dyDescent="0.25">
      <c r="A14" s="91">
        <v>6</v>
      </c>
      <c r="B14" s="98" t="s">
        <v>295</v>
      </c>
      <c r="C14" s="98" t="s">
        <v>296</v>
      </c>
      <c r="D14" s="98" t="s">
        <v>297</v>
      </c>
      <c r="E14" s="139">
        <v>20000000</v>
      </c>
      <c r="F14" s="349"/>
      <c r="G14" s="94">
        <f t="shared" si="0"/>
        <v>30</v>
      </c>
      <c r="H14" s="85"/>
      <c r="I14" s="85"/>
      <c r="J14" s="316">
        <v>5</v>
      </c>
      <c r="K14" s="317"/>
      <c r="L14" s="316">
        <v>10</v>
      </c>
      <c r="M14" s="317"/>
      <c r="N14" s="316">
        <v>4</v>
      </c>
      <c r="O14" s="317"/>
      <c r="P14" s="316">
        <v>4</v>
      </c>
      <c r="Q14" s="317"/>
      <c r="R14" s="316">
        <v>7</v>
      </c>
      <c r="S14" s="354"/>
    </row>
    <row r="15" spans="1:19" ht="62.25" customHeight="1" x14ac:dyDescent="0.25">
      <c r="A15" s="91">
        <v>7</v>
      </c>
      <c r="B15" s="98" t="s">
        <v>298</v>
      </c>
      <c r="C15" s="98" t="s">
        <v>299</v>
      </c>
      <c r="D15" s="98" t="s">
        <v>300</v>
      </c>
      <c r="E15" s="139">
        <v>27980000</v>
      </c>
      <c r="F15" s="350"/>
      <c r="G15" s="94">
        <f t="shared" si="0"/>
        <v>57</v>
      </c>
      <c r="H15" s="67"/>
      <c r="I15" s="67"/>
      <c r="J15" s="316">
        <v>10</v>
      </c>
      <c r="K15" s="317"/>
      <c r="L15" s="316">
        <v>21</v>
      </c>
      <c r="M15" s="317"/>
      <c r="N15" s="316">
        <v>9</v>
      </c>
      <c r="O15" s="317"/>
      <c r="P15" s="316">
        <v>8</v>
      </c>
      <c r="Q15" s="317"/>
      <c r="R15" s="316">
        <v>9</v>
      </c>
      <c r="S15" s="354"/>
    </row>
    <row r="16" spans="1:19" ht="57.75" x14ac:dyDescent="0.25">
      <c r="A16" s="91">
        <v>8</v>
      </c>
      <c r="B16" s="98" t="s">
        <v>301</v>
      </c>
      <c r="C16" s="98" t="s">
        <v>302</v>
      </c>
      <c r="D16" s="98" t="s">
        <v>303</v>
      </c>
      <c r="E16" s="139">
        <v>30000000</v>
      </c>
      <c r="F16" s="351"/>
      <c r="G16" s="94">
        <f t="shared" si="0"/>
        <v>72</v>
      </c>
      <c r="H16" s="80"/>
      <c r="I16" s="80"/>
      <c r="J16" s="316">
        <v>12</v>
      </c>
      <c r="K16" s="317"/>
      <c r="L16" s="316">
        <v>26</v>
      </c>
      <c r="M16" s="317"/>
      <c r="N16" s="316">
        <v>10</v>
      </c>
      <c r="O16" s="317"/>
      <c r="P16" s="316">
        <v>12</v>
      </c>
      <c r="Q16" s="317"/>
      <c r="R16" s="316">
        <v>12</v>
      </c>
      <c r="S16" s="354"/>
    </row>
    <row r="17" spans="1:20" ht="51" customHeight="1" x14ac:dyDescent="0.25">
      <c r="A17" s="91">
        <v>9</v>
      </c>
      <c r="B17" s="98" t="s">
        <v>304</v>
      </c>
      <c r="C17" s="98" t="s">
        <v>305</v>
      </c>
      <c r="D17" s="98" t="s">
        <v>306</v>
      </c>
      <c r="E17" s="139">
        <v>12000000</v>
      </c>
      <c r="F17" s="92"/>
      <c r="G17" s="94">
        <f t="shared" si="0"/>
        <v>57</v>
      </c>
      <c r="H17" s="67"/>
      <c r="I17" s="67"/>
      <c r="J17" s="316">
        <v>11</v>
      </c>
      <c r="K17" s="317"/>
      <c r="L17" s="316">
        <v>20</v>
      </c>
      <c r="M17" s="317"/>
      <c r="N17" s="316">
        <v>9</v>
      </c>
      <c r="O17" s="317"/>
      <c r="P17" s="316">
        <v>8</v>
      </c>
      <c r="Q17" s="317"/>
      <c r="R17" s="316">
        <v>9</v>
      </c>
      <c r="S17" s="354"/>
    </row>
    <row r="18" spans="1:20" ht="51" customHeight="1" x14ac:dyDescent="0.25">
      <c r="A18" s="91">
        <v>10</v>
      </c>
      <c r="B18" s="98" t="s">
        <v>307</v>
      </c>
      <c r="C18" s="98" t="s">
        <v>308</v>
      </c>
      <c r="D18" s="98" t="s">
        <v>309</v>
      </c>
      <c r="E18" s="139">
        <v>13000000</v>
      </c>
      <c r="F18" s="92"/>
      <c r="G18" s="94">
        <f t="shared" si="0"/>
        <v>49</v>
      </c>
      <c r="H18" s="67">
        <v>7000000</v>
      </c>
      <c r="I18" s="67"/>
      <c r="J18" s="316">
        <v>10</v>
      </c>
      <c r="K18" s="317"/>
      <c r="L18" s="316">
        <v>13</v>
      </c>
      <c r="M18" s="317"/>
      <c r="N18" s="316">
        <v>8</v>
      </c>
      <c r="O18" s="317"/>
      <c r="P18" s="316">
        <v>8</v>
      </c>
      <c r="Q18" s="317"/>
      <c r="R18" s="316">
        <v>10</v>
      </c>
      <c r="S18" s="354"/>
    </row>
    <row r="19" spans="1:20" ht="18" x14ac:dyDescent="0.25">
      <c r="A19" s="121"/>
      <c r="B19" s="289" t="s">
        <v>11</v>
      </c>
      <c r="C19" s="289"/>
      <c r="D19" s="289"/>
      <c r="E19" s="96">
        <f>SUM(E9:E18)</f>
        <v>263080000</v>
      </c>
      <c r="F19" s="130"/>
      <c r="G19" s="94">
        <f t="shared" si="0"/>
        <v>0</v>
      </c>
      <c r="H19" s="83">
        <f>SUM(H9:H17)</f>
        <v>29000000</v>
      </c>
      <c r="I19" s="74"/>
      <c r="J19" s="355"/>
      <c r="K19" s="356"/>
      <c r="L19" s="355"/>
      <c r="M19" s="356"/>
      <c r="N19" s="355"/>
      <c r="O19" s="356"/>
      <c r="P19" s="355"/>
      <c r="Q19" s="356"/>
      <c r="R19" s="355"/>
      <c r="S19" s="357"/>
      <c r="T19" s="17"/>
    </row>
    <row r="20" spans="1:20" ht="15.75" x14ac:dyDescent="0.25">
      <c r="A20" s="337" t="s">
        <v>32</v>
      </c>
      <c r="B20" s="338"/>
      <c r="C20" s="338"/>
      <c r="D20" s="338"/>
      <c r="E20" s="338"/>
      <c r="F20" s="338"/>
      <c r="G20" s="338"/>
      <c r="H20" s="338"/>
      <c r="I20" s="339"/>
      <c r="J20" s="353"/>
      <c r="K20" s="353"/>
      <c r="L20" s="353"/>
      <c r="M20" s="353"/>
      <c r="N20" s="353"/>
      <c r="O20" s="353"/>
      <c r="P20" s="353"/>
      <c r="Q20" s="353"/>
      <c r="R20" s="353"/>
      <c r="S20" s="353"/>
    </row>
    <row r="21" spans="1:20" ht="200.25" x14ac:dyDescent="0.25">
      <c r="A21" s="89">
        <v>1</v>
      </c>
      <c r="B21" s="95" t="s">
        <v>310</v>
      </c>
      <c r="C21" s="95" t="s">
        <v>57</v>
      </c>
      <c r="D21" s="95" t="s">
        <v>58</v>
      </c>
      <c r="E21" s="97">
        <v>17750000</v>
      </c>
      <c r="F21" s="95" t="s">
        <v>317</v>
      </c>
      <c r="G21" s="94">
        <f>SUM(J21+L21+N21+P21+R21)</f>
        <v>53</v>
      </c>
      <c r="H21" s="67"/>
      <c r="I21" s="67"/>
      <c r="J21" s="359">
        <v>5</v>
      </c>
      <c r="K21" s="359"/>
      <c r="L21" s="359">
        <v>21</v>
      </c>
      <c r="M21" s="359"/>
      <c r="N21" s="359">
        <v>10</v>
      </c>
      <c r="O21" s="359"/>
      <c r="P21" s="359">
        <v>7</v>
      </c>
      <c r="Q21" s="359"/>
      <c r="R21" s="359">
        <v>10</v>
      </c>
      <c r="S21" s="359"/>
    </row>
    <row r="22" spans="1:20" ht="86.25" customHeight="1" x14ac:dyDescent="0.25">
      <c r="A22" s="89">
        <v>2</v>
      </c>
      <c r="B22" s="95" t="s">
        <v>311</v>
      </c>
      <c r="C22" s="95" t="s">
        <v>312</v>
      </c>
      <c r="D22" s="95" t="s">
        <v>313</v>
      </c>
      <c r="E22" s="97">
        <v>9791500</v>
      </c>
      <c r="F22" s="95" t="s">
        <v>318</v>
      </c>
      <c r="G22" s="94">
        <f>SUM(J22+L22+N22+P22+R22)</f>
        <v>56</v>
      </c>
      <c r="H22" s="67"/>
      <c r="I22" s="67"/>
      <c r="J22" s="280">
        <v>6</v>
      </c>
      <c r="K22" s="280"/>
      <c r="L22" s="280">
        <v>22</v>
      </c>
      <c r="M22" s="280"/>
      <c r="N22" s="280">
        <v>10</v>
      </c>
      <c r="O22" s="280"/>
      <c r="P22" s="280">
        <v>8</v>
      </c>
      <c r="Q22" s="280"/>
      <c r="R22" s="359">
        <v>10</v>
      </c>
      <c r="S22" s="359"/>
    </row>
    <row r="23" spans="1:20" ht="18" x14ac:dyDescent="0.25">
      <c r="A23" s="121"/>
      <c r="B23" s="314" t="s">
        <v>11</v>
      </c>
      <c r="C23" s="314"/>
      <c r="D23" s="314"/>
      <c r="E23" s="96">
        <f>SUM(E21:E22)</f>
        <v>27541500</v>
      </c>
      <c r="F23" s="130"/>
      <c r="G23" s="130">
        <f>SUM(G21)</f>
        <v>53</v>
      </c>
      <c r="H23" s="74">
        <f>SUM(H21)</f>
        <v>0</v>
      </c>
      <c r="I23" s="74"/>
      <c r="J23" s="358"/>
      <c r="K23" s="358"/>
      <c r="L23" s="358"/>
      <c r="M23" s="358"/>
      <c r="N23" s="358"/>
      <c r="O23" s="355"/>
      <c r="P23" s="358"/>
      <c r="Q23" s="358"/>
      <c r="R23" s="358"/>
      <c r="S23" s="355"/>
      <c r="T23" s="17"/>
    </row>
    <row r="24" spans="1:20" ht="29.25" x14ac:dyDescent="0.25">
      <c r="A24" s="132"/>
      <c r="B24" s="133"/>
      <c r="C24" s="106"/>
      <c r="D24" s="106"/>
      <c r="E24" s="37">
        <f>E7+E19+E23</f>
        <v>310621500</v>
      </c>
      <c r="F24" s="106"/>
      <c r="G24" s="64" t="s">
        <v>12</v>
      </c>
      <c r="H24" s="68">
        <f>H7+H19+H23</f>
        <v>29000000</v>
      </c>
      <c r="I24" s="135"/>
      <c r="J24" s="144"/>
      <c r="K24" s="144"/>
      <c r="L24" s="144"/>
      <c r="M24" s="144"/>
      <c r="N24" s="144"/>
      <c r="O24" s="144"/>
      <c r="P24" s="144"/>
      <c r="Q24" s="144"/>
      <c r="R24" s="144"/>
      <c r="S24" s="144"/>
      <c r="T24" s="17"/>
    </row>
    <row r="25" spans="1:20" x14ac:dyDescent="0.25">
      <c r="A25" s="142"/>
      <c r="B25" s="131"/>
      <c r="C25" s="131"/>
      <c r="D25" s="131"/>
      <c r="E25" s="143"/>
      <c r="F25" s="131"/>
      <c r="G25" s="131"/>
      <c r="J25" s="17"/>
      <c r="K25" s="17"/>
      <c r="L25" s="17"/>
      <c r="M25" s="17"/>
      <c r="N25" s="17"/>
      <c r="O25" s="17"/>
      <c r="P25" s="17"/>
      <c r="Q25" s="17"/>
      <c r="R25" s="17"/>
      <c r="S25" s="17"/>
      <c r="T25" s="17"/>
    </row>
    <row r="26" spans="1:20" ht="15.75" x14ac:dyDescent="0.25">
      <c r="A26" s="337" t="s">
        <v>314</v>
      </c>
      <c r="B26" s="338"/>
      <c r="C26" s="338"/>
      <c r="D26" s="338"/>
      <c r="E26" s="338"/>
      <c r="F26" s="338"/>
      <c r="G26" s="338"/>
      <c r="H26" s="338"/>
      <c r="I26" s="339"/>
    </row>
    <row r="27" spans="1:20" x14ac:dyDescent="0.25">
      <c r="A27" s="38"/>
      <c r="B27" s="30" t="s">
        <v>315</v>
      </c>
      <c r="C27" s="18"/>
      <c r="D27" s="18"/>
      <c r="E27" s="20"/>
      <c r="F27" s="18"/>
      <c r="G27" s="18"/>
      <c r="H27" s="18"/>
      <c r="I27" s="18"/>
    </row>
  </sheetData>
  <mergeCells count="106">
    <mergeCell ref="A26:I26"/>
    <mergeCell ref="B23:D23"/>
    <mergeCell ref="J23:K23"/>
    <mergeCell ref="L23:M23"/>
    <mergeCell ref="N23:O23"/>
    <mergeCell ref="P23:Q23"/>
    <mergeCell ref="R23:S23"/>
    <mergeCell ref="J21:K21"/>
    <mergeCell ref="L21:M21"/>
    <mergeCell ref="N21:O21"/>
    <mergeCell ref="P21:Q21"/>
    <mergeCell ref="R21:S21"/>
    <mergeCell ref="J22:K22"/>
    <mergeCell ref="L22:M22"/>
    <mergeCell ref="N22:O22"/>
    <mergeCell ref="P22:Q22"/>
    <mergeCell ref="R22:S22"/>
    <mergeCell ref="A20:I20"/>
    <mergeCell ref="J20:K20"/>
    <mergeCell ref="L20:M20"/>
    <mergeCell ref="N20:O20"/>
    <mergeCell ref="P20:Q20"/>
    <mergeCell ref="R20:S20"/>
    <mergeCell ref="B19:D19"/>
    <mergeCell ref="J19:K19"/>
    <mergeCell ref="L19:M19"/>
    <mergeCell ref="N19:O19"/>
    <mergeCell ref="P19:Q19"/>
    <mergeCell ref="R19:S19"/>
    <mergeCell ref="J17:K17"/>
    <mergeCell ref="L17:M17"/>
    <mergeCell ref="N17:O17"/>
    <mergeCell ref="P17:Q17"/>
    <mergeCell ref="R17:S17"/>
    <mergeCell ref="J18:K18"/>
    <mergeCell ref="L18:M18"/>
    <mergeCell ref="N18:O18"/>
    <mergeCell ref="P18:Q18"/>
    <mergeCell ref="R18:S18"/>
    <mergeCell ref="J15:K15"/>
    <mergeCell ref="L15:M15"/>
    <mergeCell ref="N15:O15"/>
    <mergeCell ref="P15:Q15"/>
    <mergeCell ref="R15:S15"/>
    <mergeCell ref="J16:K16"/>
    <mergeCell ref="L16:M16"/>
    <mergeCell ref="N16:O16"/>
    <mergeCell ref="P16:Q16"/>
    <mergeCell ref="R16:S16"/>
    <mergeCell ref="J13:K13"/>
    <mergeCell ref="L13:M13"/>
    <mergeCell ref="N13:O13"/>
    <mergeCell ref="P13:Q13"/>
    <mergeCell ref="R13:S13"/>
    <mergeCell ref="J14:K14"/>
    <mergeCell ref="L14:M14"/>
    <mergeCell ref="N14:O14"/>
    <mergeCell ref="P14:Q14"/>
    <mergeCell ref="R14:S14"/>
    <mergeCell ref="J11:K11"/>
    <mergeCell ref="L11:M11"/>
    <mergeCell ref="N11:O11"/>
    <mergeCell ref="P11:Q11"/>
    <mergeCell ref="R11:S11"/>
    <mergeCell ref="J12:K12"/>
    <mergeCell ref="L12:M12"/>
    <mergeCell ref="N12:O12"/>
    <mergeCell ref="P12:Q12"/>
    <mergeCell ref="R12:S12"/>
    <mergeCell ref="L7:M7"/>
    <mergeCell ref="N7:O7"/>
    <mergeCell ref="P7:Q7"/>
    <mergeCell ref="J9:K9"/>
    <mergeCell ref="L9:M9"/>
    <mergeCell ref="N9:O9"/>
    <mergeCell ref="P9:Q9"/>
    <mergeCell ref="R9:S9"/>
    <mergeCell ref="J10:K10"/>
    <mergeCell ref="L10:M10"/>
    <mergeCell ref="N10:O10"/>
    <mergeCell ref="P10:Q10"/>
    <mergeCell ref="R10:S10"/>
    <mergeCell ref="F14:F16"/>
    <mergeCell ref="B1:E1"/>
    <mergeCell ref="J1:K5"/>
    <mergeCell ref="L1:M5"/>
    <mergeCell ref="N1:O5"/>
    <mergeCell ref="P1:Q5"/>
    <mergeCell ref="R1:S5"/>
    <mergeCell ref="A2:B2"/>
    <mergeCell ref="B3:C3"/>
    <mergeCell ref="A5:I5"/>
    <mergeCell ref="R7:S7"/>
    <mergeCell ref="A8:I8"/>
    <mergeCell ref="J8:K8"/>
    <mergeCell ref="L8:M8"/>
    <mergeCell ref="N8:O8"/>
    <mergeCell ref="P8:Q8"/>
    <mergeCell ref="R8:S8"/>
    <mergeCell ref="J6:K6"/>
    <mergeCell ref="L6:M6"/>
    <mergeCell ref="N6:O6"/>
    <mergeCell ref="P6:Q6"/>
    <mergeCell ref="R6:S6"/>
    <mergeCell ref="B7:D7"/>
    <mergeCell ref="J7:K7"/>
  </mergeCells>
  <pageMargins left="0.7" right="0.7" top="0.75" bottom="0.75" header="0.3" footer="0.3"/>
  <pageSetup paperSize="9" scale="37"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opLeftCell="A10" zoomScale="70" zoomScaleNormal="70" workbookViewId="0">
      <selection activeCell="L10" sqref="L10:M10"/>
    </sheetView>
  </sheetViews>
  <sheetFormatPr defaultRowHeight="15" x14ac:dyDescent="0.25"/>
  <cols>
    <col min="1" max="1" width="10.140625" style="36" customWidth="1"/>
    <col min="2" max="2" width="34.42578125" customWidth="1"/>
    <col min="3" max="3" width="29.7109375" customWidth="1"/>
    <col min="4" max="4" width="38.28515625" customWidth="1"/>
    <col min="5" max="5" width="15.28515625" style="21" customWidth="1"/>
    <col min="6" max="6" width="22.85546875" bestFit="1" customWidth="1"/>
    <col min="7" max="7" width="15.42578125" customWidth="1"/>
    <col min="8" max="8" width="21.4257812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0</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40</v>
      </c>
      <c r="I4" s="129" t="s">
        <v>10</v>
      </c>
      <c r="J4" s="263"/>
      <c r="K4" s="264"/>
      <c r="L4" s="263"/>
      <c r="M4" s="264"/>
      <c r="N4" s="269"/>
      <c r="O4" s="270"/>
      <c r="P4" s="263"/>
      <c r="Q4" s="264"/>
      <c r="R4" s="263"/>
      <c r="S4" s="264"/>
    </row>
    <row r="5" spans="1:19" s="8" customFormat="1" ht="15.75" thickBot="1" x14ac:dyDescent="0.3">
      <c r="A5" s="329" t="s">
        <v>31</v>
      </c>
      <c r="B5" s="305"/>
      <c r="C5" s="305"/>
      <c r="D5" s="305"/>
      <c r="E5" s="305"/>
      <c r="F5" s="305"/>
      <c r="G5" s="305"/>
      <c r="H5" s="305"/>
      <c r="I5" s="305"/>
      <c r="J5" s="265"/>
      <c r="K5" s="266"/>
      <c r="L5" s="265"/>
      <c r="M5" s="266"/>
      <c r="N5" s="271"/>
      <c r="O5" s="272"/>
      <c r="P5" s="265"/>
      <c r="Q5" s="266"/>
      <c r="R5" s="265"/>
      <c r="S5" s="266"/>
    </row>
    <row r="6" spans="1:19" ht="66" customHeight="1" x14ac:dyDescent="0.3">
      <c r="A6" s="91">
        <v>1</v>
      </c>
      <c r="B6" s="98" t="s">
        <v>279</v>
      </c>
      <c r="C6" s="98" t="s">
        <v>280</v>
      </c>
      <c r="D6" s="98" t="s">
        <v>281</v>
      </c>
      <c r="E6" s="139">
        <v>20000000</v>
      </c>
      <c r="F6" s="77"/>
      <c r="G6" s="94">
        <f>SUM(J6+L6+N6+P6+R6)</f>
        <v>69</v>
      </c>
      <c r="H6" s="67">
        <v>5000000</v>
      </c>
      <c r="I6" s="67"/>
      <c r="J6" s="361">
        <v>8</v>
      </c>
      <c r="K6" s="362"/>
      <c r="L6" s="361">
        <v>35</v>
      </c>
      <c r="M6" s="362"/>
      <c r="N6" s="361">
        <v>9</v>
      </c>
      <c r="O6" s="362"/>
      <c r="P6" s="361">
        <v>8</v>
      </c>
      <c r="Q6" s="362"/>
      <c r="R6" s="361">
        <v>9</v>
      </c>
      <c r="S6" s="363"/>
    </row>
    <row r="7" spans="1:19" ht="18.75" x14ac:dyDescent="0.3">
      <c r="A7" s="121"/>
      <c r="B7" s="289" t="s">
        <v>11</v>
      </c>
      <c r="C7" s="289"/>
      <c r="D7" s="289"/>
      <c r="E7" s="96">
        <f>SUM(E6:E6)</f>
        <v>20000000</v>
      </c>
      <c r="F7" s="130"/>
      <c r="G7" s="94">
        <f>SUM(G6)</f>
        <v>69</v>
      </c>
      <c r="H7" s="83">
        <f>SUM(H6)</f>
        <v>5000000</v>
      </c>
      <c r="I7" s="74"/>
      <c r="J7" s="360"/>
      <c r="K7" s="360"/>
      <c r="L7" s="360"/>
      <c r="M7" s="360"/>
      <c r="N7" s="360"/>
      <c r="O7" s="360"/>
      <c r="P7" s="360"/>
      <c r="Q7" s="360"/>
      <c r="R7" s="360"/>
      <c r="S7" s="360"/>
    </row>
    <row r="8" spans="1:19" ht="15.75" customHeight="1" x14ac:dyDescent="0.25">
      <c r="A8" s="352" t="s">
        <v>33</v>
      </c>
      <c r="B8" s="206"/>
      <c r="C8" s="206"/>
      <c r="D8" s="206"/>
      <c r="E8" s="206"/>
      <c r="F8" s="206"/>
      <c r="G8" s="206"/>
      <c r="H8" s="206"/>
      <c r="I8" s="207"/>
      <c r="J8" s="353"/>
      <c r="K8" s="353"/>
      <c r="L8" s="353"/>
      <c r="M8" s="353"/>
      <c r="N8" s="353"/>
      <c r="O8" s="353"/>
      <c r="P8" s="353"/>
      <c r="Q8" s="353"/>
      <c r="R8" s="353"/>
      <c r="S8" s="353"/>
    </row>
    <row r="9" spans="1:19" ht="48" customHeight="1" x14ac:dyDescent="0.3">
      <c r="A9" s="91">
        <v>1</v>
      </c>
      <c r="B9" s="98" t="s">
        <v>282</v>
      </c>
      <c r="C9" s="98" t="s">
        <v>51</v>
      </c>
      <c r="D9" s="98" t="s">
        <v>52</v>
      </c>
      <c r="E9" s="139">
        <v>50000000</v>
      </c>
      <c r="F9" s="92"/>
      <c r="G9" s="94">
        <f t="shared" ref="G9:G19" si="0">SUM(J9+L9+N9+P9+R9)</f>
        <v>73</v>
      </c>
      <c r="H9" s="81">
        <v>5000000</v>
      </c>
      <c r="I9" s="81"/>
      <c r="J9" s="364">
        <v>8</v>
      </c>
      <c r="K9" s="365"/>
      <c r="L9" s="364">
        <v>40</v>
      </c>
      <c r="M9" s="365"/>
      <c r="N9" s="364">
        <v>9</v>
      </c>
      <c r="O9" s="365"/>
      <c r="P9" s="364">
        <v>8</v>
      </c>
      <c r="Q9" s="365"/>
      <c r="R9" s="364">
        <v>8</v>
      </c>
      <c r="S9" s="366"/>
    </row>
    <row r="10" spans="1:19" ht="90" customHeight="1" x14ac:dyDescent="0.3">
      <c r="A10" s="91">
        <v>2</v>
      </c>
      <c r="B10" s="98" t="s">
        <v>283</v>
      </c>
      <c r="C10" s="98" t="s">
        <v>284</v>
      </c>
      <c r="D10" s="98" t="s">
        <v>285</v>
      </c>
      <c r="E10" s="139">
        <v>11100000</v>
      </c>
      <c r="F10" s="92"/>
      <c r="G10" s="94">
        <f t="shared" si="0"/>
        <v>70</v>
      </c>
      <c r="H10" s="81">
        <v>5000000</v>
      </c>
      <c r="I10" s="81"/>
      <c r="J10" s="364">
        <v>8</v>
      </c>
      <c r="K10" s="365"/>
      <c r="L10" s="364">
        <v>38</v>
      </c>
      <c r="M10" s="365"/>
      <c r="N10" s="364">
        <v>8</v>
      </c>
      <c r="O10" s="365"/>
      <c r="P10" s="364">
        <v>8</v>
      </c>
      <c r="Q10" s="365"/>
      <c r="R10" s="364">
        <v>8</v>
      </c>
      <c r="S10" s="366"/>
    </row>
    <row r="11" spans="1:19" ht="63" customHeight="1" x14ac:dyDescent="0.3">
      <c r="A11" s="91">
        <v>3</v>
      </c>
      <c r="B11" s="98" t="s">
        <v>286</v>
      </c>
      <c r="C11" s="98" t="s">
        <v>287</v>
      </c>
      <c r="D11" s="98" t="s">
        <v>288</v>
      </c>
      <c r="E11" s="139">
        <v>35000000</v>
      </c>
      <c r="F11" s="92"/>
      <c r="G11" s="94">
        <f t="shared" si="0"/>
        <v>50</v>
      </c>
      <c r="H11" s="146">
        <v>20000000</v>
      </c>
      <c r="I11" s="146"/>
      <c r="J11" s="364">
        <v>6</v>
      </c>
      <c r="K11" s="365"/>
      <c r="L11" s="364">
        <v>24</v>
      </c>
      <c r="M11" s="365"/>
      <c r="N11" s="364">
        <v>7</v>
      </c>
      <c r="O11" s="365"/>
      <c r="P11" s="364">
        <v>6</v>
      </c>
      <c r="Q11" s="365"/>
      <c r="R11" s="364">
        <v>7</v>
      </c>
      <c r="S11" s="366"/>
    </row>
    <row r="12" spans="1:19" ht="63" customHeight="1" x14ac:dyDescent="0.3">
      <c r="A12" s="91">
        <v>4</v>
      </c>
      <c r="B12" s="98" t="s">
        <v>289</v>
      </c>
      <c r="C12" s="98" t="s">
        <v>290</v>
      </c>
      <c r="D12" s="98" t="s">
        <v>291</v>
      </c>
      <c r="E12" s="139">
        <v>50000000</v>
      </c>
      <c r="F12" s="92"/>
      <c r="G12" s="94">
        <f t="shared" si="0"/>
        <v>71</v>
      </c>
      <c r="H12" s="146">
        <v>5000000</v>
      </c>
      <c r="I12" s="146"/>
      <c r="J12" s="364">
        <v>7</v>
      </c>
      <c r="K12" s="365"/>
      <c r="L12" s="364">
        <v>38</v>
      </c>
      <c r="M12" s="365"/>
      <c r="N12" s="364">
        <v>10</v>
      </c>
      <c r="O12" s="365"/>
      <c r="P12" s="364">
        <v>8</v>
      </c>
      <c r="Q12" s="365"/>
      <c r="R12" s="364">
        <v>8</v>
      </c>
      <c r="S12" s="366"/>
    </row>
    <row r="13" spans="1:19" ht="63" customHeight="1" x14ac:dyDescent="0.3">
      <c r="A13" s="91">
        <v>5</v>
      </c>
      <c r="B13" s="98" t="s">
        <v>292</v>
      </c>
      <c r="C13" s="98" t="s">
        <v>293</v>
      </c>
      <c r="D13" s="98" t="s">
        <v>294</v>
      </c>
      <c r="E13" s="139">
        <v>14000000</v>
      </c>
      <c r="F13" s="92"/>
      <c r="G13" s="94">
        <f t="shared" si="0"/>
        <v>79</v>
      </c>
      <c r="H13" s="146">
        <v>5000000</v>
      </c>
      <c r="I13" s="146"/>
      <c r="J13" s="364">
        <v>8</v>
      </c>
      <c r="K13" s="365"/>
      <c r="L13" s="364">
        <v>42</v>
      </c>
      <c r="M13" s="365"/>
      <c r="N13" s="364">
        <v>11</v>
      </c>
      <c r="O13" s="365"/>
      <c r="P13" s="364">
        <v>9</v>
      </c>
      <c r="Q13" s="365"/>
      <c r="R13" s="364">
        <v>9</v>
      </c>
      <c r="S13" s="366"/>
    </row>
    <row r="14" spans="1:19" ht="63" customHeight="1" x14ac:dyDescent="0.3">
      <c r="A14" s="91">
        <v>6</v>
      </c>
      <c r="B14" s="98" t="s">
        <v>295</v>
      </c>
      <c r="C14" s="98" t="s">
        <v>296</v>
      </c>
      <c r="D14" s="98" t="s">
        <v>297</v>
      </c>
      <c r="E14" s="139">
        <v>20000000</v>
      </c>
      <c r="F14" s="92"/>
      <c r="G14" s="94">
        <f t="shared" si="0"/>
        <v>49</v>
      </c>
      <c r="H14" s="146">
        <v>5000000</v>
      </c>
      <c r="I14" s="146"/>
      <c r="J14" s="364">
        <v>6</v>
      </c>
      <c r="K14" s="365"/>
      <c r="L14" s="364">
        <v>25</v>
      </c>
      <c r="M14" s="365"/>
      <c r="N14" s="364">
        <v>6</v>
      </c>
      <c r="O14" s="365"/>
      <c r="P14" s="364">
        <v>6</v>
      </c>
      <c r="Q14" s="365"/>
      <c r="R14" s="364">
        <v>6</v>
      </c>
      <c r="S14" s="366"/>
    </row>
    <row r="15" spans="1:19" ht="62.25" customHeight="1" x14ac:dyDescent="0.3">
      <c r="A15" s="91">
        <v>7</v>
      </c>
      <c r="B15" s="98" t="s">
        <v>298</v>
      </c>
      <c r="C15" s="98" t="s">
        <v>299</v>
      </c>
      <c r="D15" s="98" t="s">
        <v>300</v>
      </c>
      <c r="E15" s="139">
        <v>27980000</v>
      </c>
      <c r="F15" s="92"/>
      <c r="G15" s="94">
        <f t="shared" si="0"/>
        <v>61</v>
      </c>
      <c r="H15" s="81">
        <v>0</v>
      </c>
      <c r="I15" s="81"/>
      <c r="J15" s="364">
        <v>6</v>
      </c>
      <c r="K15" s="365"/>
      <c r="L15" s="364">
        <v>38</v>
      </c>
      <c r="M15" s="365"/>
      <c r="N15" s="364">
        <v>6</v>
      </c>
      <c r="O15" s="365"/>
      <c r="P15" s="364">
        <v>5</v>
      </c>
      <c r="Q15" s="365"/>
      <c r="R15" s="364">
        <v>6</v>
      </c>
      <c r="S15" s="366"/>
    </row>
    <row r="16" spans="1:19" ht="58.5" x14ac:dyDescent="0.3">
      <c r="A16" s="91">
        <v>8</v>
      </c>
      <c r="B16" s="98" t="s">
        <v>301</v>
      </c>
      <c r="C16" s="98" t="s">
        <v>302</v>
      </c>
      <c r="D16" s="98" t="s">
        <v>303</v>
      </c>
      <c r="E16" s="139">
        <v>30000000</v>
      </c>
      <c r="F16" s="92"/>
      <c r="G16" s="94">
        <f t="shared" si="0"/>
        <v>77</v>
      </c>
      <c r="H16" s="148">
        <v>5000000</v>
      </c>
      <c r="I16" s="148"/>
      <c r="J16" s="364">
        <v>8</v>
      </c>
      <c r="K16" s="365"/>
      <c r="L16" s="364">
        <v>42</v>
      </c>
      <c r="M16" s="365"/>
      <c r="N16" s="364">
        <v>10</v>
      </c>
      <c r="O16" s="365"/>
      <c r="P16" s="364">
        <v>8</v>
      </c>
      <c r="Q16" s="365"/>
      <c r="R16" s="364">
        <v>9</v>
      </c>
      <c r="S16" s="366"/>
    </row>
    <row r="17" spans="1:20" ht="51" customHeight="1" x14ac:dyDescent="0.3">
      <c r="A17" s="91">
        <v>9</v>
      </c>
      <c r="B17" s="98" t="s">
        <v>304</v>
      </c>
      <c r="C17" s="98" t="s">
        <v>305</v>
      </c>
      <c r="D17" s="98" t="s">
        <v>306</v>
      </c>
      <c r="E17" s="139">
        <v>12000000</v>
      </c>
      <c r="F17" s="92"/>
      <c r="G17" s="94">
        <f t="shared" si="0"/>
        <v>65</v>
      </c>
      <c r="H17" s="81">
        <v>0</v>
      </c>
      <c r="I17" s="81"/>
      <c r="J17" s="364">
        <v>7</v>
      </c>
      <c r="K17" s="365"/>
      <c r="L17" s="364">
        <v>36</v>
      </c>
      <c r="M17" s="365"/>
      <c r="N17" s="364">
        <v>7</v>
      </c>
      <c r="O17" s="365"/>
      <c r="P17" s="364">
        <v>8</v>
      </c>
      <c r="Q17" s="365"/>
      <c r="R17" s="364">
        <v>7</v>
      </c>
      <c r="S17" s="366"/>
    </row>
    <row r="18" spans="1:20" ht="51" customHeight="1" x14ac:dyDescent="0.3">
      <c r="A18" s="91">
        <v>10</v>
      </c>
      <c r="B18" s="98" t="s">
        <v>307</v>
      </c>
      <c r="C18" s="98" t="s">
        <v>308</v>
      </c>
      <c r="D18" s="98" t="s">
        <v>309</v>
      </c>
      <c r="E18" s="139">
        <v>13000000</v>
      </c>
      <c r="F18" s="92"/>
      <c r="G18" s="94">
        <f t="shared" si="0"/>
        <v>49</v>
      </c>
      <c r="H18" s="81">
        <v>10000000</v>
      </c>
      <c r="I18" s="81"/>
      <c r="J18" s="364">
        <v>6</v>
      </c>
      <c r="K18" s="365"/>
      <c r="L18" s="364">
        <v>24</v>
      </c>
      <c r="M18" s="365"/>
      <c r="N18" s="364">
        <v>7</v>
      </c>
      <c r="O18" s="365"/>
      <c r="P18" s="364">
        <v>6</v>
      </c>
      <c r="Q18" s="365"/>
      <c r="R18" s="364">
        <v>6</v>
      </c>
      <c r="S18" s="366"/>
    </row>
    <row r="19" spans="1:20" ht="18.75" x14ac:dyDescent="0.3">
      <c r="A19" s="121"/>
      <c r="B19" s="289" t="s">
        <v>11</v>
      </c>
      <c r="C19" s="289"/>
      <c r="D19" s="289"/>
      <c r="E19" s="96">
        <f>SUM(E9:E18)</f>
        <v>263080000</v>
      </c>
      <c r="F19" s="130"/>
      <c r="G19" s="94">
        <f t="shared" si="0"/>
        <v>0</v>
      </c>
      <c r="H19" s="82">
        <f>SUM(H9:H17)</f>
        <v>50000000</v>
      </c>
      <c r="I19" s="147"/>
      <c r="J19" s="367"/>
      <c r="K19" s="368"/>
      <c r="L19" s="367"/>
      <c r="M19" s="368"/>
      <c r="N19" s="367"/>
      <c r="O19" s="368"/>
      <c r="P19" s="367"/>
      <c r="Q19" s="368"/>
      <c r="R19" s="367"/>
      <c r="S19" s="369"/>
      <c r="T19" s="17"/>
    </row>
    <row r="20" spans="1:20" ht="15.75" x14ac:dyDescent="0.25">
      <c r="A20" s="337" t="s">
        <v>32</v>
      </c>
      <c r="B20" s="338"/>
      <c r="C20" s="338"/>
      <c r="D20" s="338"/>
      <c r="E20" s="338"/>
      <c r="F20" s="338"/>
      <c r="G20" s="338"/>
      <c r="H20" s="338"/>
      <c r="I20" s="339"/>
      <c r="J20" s="353"/>
      <c r="K20" s="353"/>
      <c r="L20" s="353"/>
      <c r="M20" s="353"/>
      <c r="N20" s="353"/>
      <c r="O20" s="353"/>
      <c r="P20" s="353"/>
      <c r="Q20" s="353"/>
      <c r="R20" s="353"/>
      <c r="S20" s="353"/>
    </row>
    <row r="21" spans="1:20" ht="200.25" x14ac:dyDescent="0.25">
      <c r="A21" s="89">
        <v>1</v>
      </c>
      <c r="B21" s="95" t="s">
        <v>310</v>
      </c>
      <c r="C21" s="95" t="s">
        <v>57</v>
      </c>
      <c r="D21" s="95" t="s">
        <v>58</v>
      </c>
      <c r="E21" s="97">
        <v>17750000</v>
      </c>
      <c r="F21" s="95" t="s">
        <v>317</v>
      </c>
      <c r="G21" s="94">
        <f>SUM(J21+L21+N21+P21+R21)</f>
        <v>0</v>
      </c>
      <c r="H21" s="145">
        <f>SUM(K21+M21+O21+Q21+S21)</f>
        <v>0</v>
      </c>
      <c r="I21" s="2">
        <v>0</v>
      </c>
      <c r="J21" s="371"/>
      <c r="K21" s="371"/>
      <c r="L21" s="371"/>
      <c r="M21" s="371"/>
      <c r="N21" s="371"/>
      <c r="O21" s="371"/>
      <c r="P21" s="371"/>
      <c r="Q21" s="371"/>
      <c r="R21" s="371"/>
      <c r="S21" s="371"/>
      <c r="T21" s="55"/>
    </row>
    <row r="22" spans="1:20" ht="86.25" x14ac:dyDescent="0.25">
      <c r="A22" s="89">
        <v>2</v>
      </c>
      <c r="B22" s="95" t="s">
        <v>311</v>
      </c>
      <c r="C22" s="95" t="s">
        <v>312</v>
      </c>
      <c r="D22" s="95" t="s">
        <v>313</v>
      </c>
      <c r="E22" s="97">
        <v>9791500</v>
      </c>
      <c r="F22" s="95" t="s">
        <v>318</v>
      </c>
      <c r="G22" s="94">
        <f>SUM(J22+L22+N22+P22+R22)</f>
        <v>0</v>
      </c>
      <c r="H22" s="145">
        <f>SUM(K22+M22+O22+Q22+S22)</f>
        <v>0</v>
      </c>
      <c r="I22" s="2">
        <v>0</v>
      </c>
      <c r="J22" s="371"/>
      <c r="K22" s="371"/>
      <c r="L22" s="371"/>
      <c r="M22" s="371"/>
      <c r="N22" s="371"/>
      <c r="O22" s="371"/>
      <c r="P22" s="371"/>
      <c r="Q22" s="371"/>
      <c r="R22" s="371"/>
      <c r="S22" s="371"/>
      <c r="T22" s="55"/>
    </row>
    <row r="23" spans="1:20" x14ac:dyDescent="0.25">
      <c r="A23" s="121"/>
      <c r="B23" s="314" t="s">
        <v>11</v>
      </c>
      <c r="C23" s="314"/>
      <c r="D23" s="314"/>
      <c r="E23" s="96">
        <f>SUM(E21:E22)</f>
        <v>27541500</v>
      </c>
      <c r="F23" s="130"/>
      <c r="G23" s="130">
        <f>SUM(G21)</f>
        <v>0</v>
      </c>
      <c r="H23" s="2">
        <f>SUM(H21)</f>
        <v>0</v>
      </c>
      <c r="I23" s="2"/>
      <c r="J23" s="370"/>
      <c r="K23" s="370"/>
      <c r="L23" s="370"/>
      <c r="M23" s="370"/>
      <c r="N23" s="370"/>
      <c r="O23" s="370"/>
      <c r="P23" s="370"/>
      <c r="Q23" s="370"/>
      <c r="R23" s="370"/>
      <c r="S23" s="370"/>
      <c r="T23" s="17"/>
    </row>
    <row r="24" spans="1:20" ht="29.25" x14ac:dyDescent="0.25">
      <c r="A24" s="132"/>
      <c r="B24" s="133"/>
      <c r="C24" s="106"/>
      <c r="D24" s="106"/>
      <c r="E24" s="37">
        <f>E7+E19+E23</f>
        <v>310621500</v>
      </c>
      <c r="F24" s="106"/>
      <c r="G24" s="64" t="s">
        <v>12</v>
      </c>
      <c r="H24" s="68">
        <f>H7+H19+H23</f>
        <v>55000000</v>
      </c>
      <c r="I24" s="1"/>
      <c r="J24" s="14"/>
      <c r="K24" s="14"/>
      <c r="L24" s="14"/>
      <c r="M24" s="14"/>
      <c r="N24" s="14"/>
      <c r="O24" s="14"/>
      <c r="P24" s="14"/>
      <c r="Q24" s="14"/>
      <c r="R24" s="14"/>
      <c r="S24" s="14"/>
      <c r="T24" s="17"/>
    </row>
    <row r="25" spans="1:20" x14ac:dyDescent="0.25">
      <c r="J25" s="17"/>
      <c r="K25" s="17"/>
      <c r="L25" s="17"/>
      <c r="M25" s="17"/>
      <c r="N25" s="17"/>
      <c r="O25" s="17"/>
      <c r="P25" s="17"/>
      <c r="Q25" s="17"/>
      <c r="R25" s="17"/>
      <c r="S25" s="17"/>
      <c r="T25" s="17"/>
    </row>
    <row r="26" spans="1:20" ht="15.75" x14ac:dyDescent="0.25">
      <c r="A26" s="337" t="s">
        <v>314</v>
      </c>
      <c r="B26" s="338"/>
      <c r="C26" s="338"/>
      <c r="D26" s="338"/>
      <c r="E26" s="338"/>
      <c r="F26" s="338"/>
      <c r="G26" s="338"/>
      <c r="H26" s="338"/>
      <c r="I26" s="339"/>
    </row>
    <row r="27" spans="1:20" x14ac:dyDescent="0.25">
      <c r="A27" s="38"/>
      <c r="B27" s="30" t="s">
        <v>315</v>
      </c>
      <c r="C27" s="18"/>
      <c r="D27" s="18"/>
      <c r="E27" s="20"/>
      <c r="F27" s="18"/>
      <c r="G27" s="18"/>
      <c r="H27" s="18"/>
      <c r="I27" s="18"/>
    </row>
  </sheetData>
  <mergeCells count="105">
    <mergeCell ref="A26:I26"/>
    <mergeCell ref="B23:D23"/>
    <mergeCell ref="J23:K23"/>
    <mergeCell ref="L23:M23"/>
    <mergeCell ref="N23:O23"/>
    <mergeCell ref="P23:Q23"/>
    <mergeCell ref="R23:S23"/>
    <mergeCell ref="J21:K21"/>
    <mergeCell ref="L21:M21"/>
    <mergeCell ref="N21:O21"/>
    <mergeCell ref="P21:Q21"/>
    <mergeCell ref="R21:S21"/>
    <mergeCell ref="J22:K22"/>
    <mergeCell ref="L22:M22"/>
    <mergeCell ref="N22:O22"/>
    <mergeCell ref="P22:Q22"/>
    <mergeCell ref="R22:S22"/>
    <mergeCell ref="A20:I20"/>
    <mergeCell ref="J20:K20"/>
    <mergeCell ref="L20:M20"/>
    <mergeCell ref="N20:O20"/>
    <mergeCell ref="P20:Q20"/>
    <mergeCell ref="R20:S20"/>
    <mergeCell ref="B19:D19"/>
    <mergeCell ref="J19:K19"/>
    <mergeCell ref="L19:M19"/>
    <mergeCell ref="N19:O19"/>
    <mergeCell ref="P19:Q19"/>
    <mergeCell ref="R19:S19"/>
    <mergeCell ref="J17:K17"/>
    <mergeCell ref="L17:M17"/>
    <mergeCell ref="N17:O17"/>
    <mergeCell ref="P17:Q17"/>
    <mergeCell ref="R17:S17"/>
    <mergeCell ref="J18:K18"/>
    <mergeCell ref="L18:M18"/>
    <mergeCell ref="N18:O18"/>
    <mergeCell ref="P18:Q18"/>
    <mergeCell ref="R18:S18"/>
    <mergeCell ref="J15:K15"/>
    <mergeCell ref="L15:M15"/>
    <mergeCell ref="N15:O15"/>
    <mergeCell ref="P15:Q15"/>
    <mergeCell ref="R15:S15"/>
    <mergeCell ref="J16:K16"/>
    <mergeCell ref="L16:M16"/>
    <mergeCell ref="N16:O16"/>
    <mergeCell ref="P16:Q16"/>
    <mergeCell ref="R16:S16"/>
    <mergeCell ref="J13:K13"/>
    <mergeCell ref="L13:M13"/>
    <mergeCell ref="N13:O13"/>
    <mergeCell ref="P13:Q13"/>
    <mergeCell ref="R13:S13"/>
    <mergeCell ref="J14:K14"/>
    <mergeCell ref="L14:M14"/>
    <mergeCell ref="N14:O14"/>
    <mergeCell ref="P14:Q14"/>
    <mergeCell ref="R14:S14"/>
    <mergeCell ref="J11:K11"/>
    <mergeCell ref="L11:M11"/>
    <mergeCell ref="N11:O11"/>
    <mergeCell ref="P11:Q11"/>
    <mergeCell ref="R11:S11"/>
    <mergeCell ref="J12:K12"/>
    <mergeCell ref="L12:M12"/>
    <mergeCell ref="N12:O12"/>
    <mergeCell ref="P12:Q12"/>
    <mergeCell ref="R12:S12"/>
    <mergeCell ref="J9:K9"/>
    <mergeCell ref="L9:M9"/>
    <mergeCell ref="N9:O9"/>
    <mergeCell ref="P9:Q9"/>
    <mergeCell ref="R9:S9"/>
    <mergeCell ref="J10:K10"/>
    <mergeCell ref="L10:M10"/>
    <mergeCell ref="N10:O10"/>
    <mergeCell ref="P10:Q10"/>
    <mergeCell ref="R10:S10"/>
    <mergeCell ref="R7:S7"/>
    <mergeCell ref="A8:I8"/>
    <mergeCell ref="J8:K8"/>
    <mergeCell ref="L8:M8"/>
    <mergeCell ref="N8:O8"/>
    <mergeCell ref="P8:Q8"/>
    <mergeCell ref="R8:S8"/>
    <mergeCell ref="J6:K6"/>
    <mergeCell ref="L6:M6"/>
    <mergeCell ref="N6:O6"/>
    <mergeCell ref="P6:Q6"/>
    <mergeCell ref="R6:S6"/>
    <mergeCell ref="B7:D7"/>
    <mergeCell ref="J7:K7"/>
    <mergeCell ref="L7:M7"/>
    <mergeCell ref="N7:O7"/>
    <mergeCell ref="P7:Q7"/>
    <mergeCell ref="B1:E1"/>
    <mergeCell ref="J1:K5"/>
    <mergeCell ref="L1:M5"/>
    <mergeCell ref="N1:O5"/>
    <mergeCell ref="P1:Q5"/>
    <mergeCell ref="R1:S5"/>
    <mergeCell ref="A2:B2"/>
    <mergeCell ref="B3:C3"/>
    <mergeCell ref="A5:I5"/>
  </mergeCells>
  <pageMargins left="0.7" right="0.7" top="0.75" bottom="0.75" header="0.3" footer="0.3"/>
  <pageSetup paperSize="9" scale="37"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opLeftCell="A3" zoomScale="70" zoomScaleNormal="70" workbookViewId="0">
      <selection activeCell="J10" sqref="J10:K10"/>
    </sheetView>
  </sheetViews>
  <sheetFormatPr defaultRowHeight="15" x14ac:dyDescent="0.25"/>
  <cols>
    <col min="1" max="1" width="10.140625" style="36" customWidth="1"/>
    <col min="2" max="2" width="34.42578125" customWidth="1"/>
    <col min="3" max="3" width="29.7109375" customWidth="1"/>
    <col min="4" max="4" width="38.28515625" customWidth="1"/>
    <col min="5" max="5" width="15.28515625" style="21" customWidth="1"/>
    <col min="6" max="6" width="22.85546875" bestFit="1" customWidth="1"/>
    <col min="7" max="7" width="15.42578125" customWidth="1"/>
    <col min="8" max="8" width="21.4257812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0</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40</v>
      </c>
      <c r="I4" s="129" t="s">
        <v>10</v>
      </c>
      <c r="J4" s="263"/>
      <c r="K4" s="264"/>
      <c r="L4" s="263"/>
      <c r="M4" s="264"/>
      <c r="N4" s="269"/>
      <c r="O4" s="270"/>
      <c r="P4" s="263"/>
      <c r="Q4" s="264"/>
      <c r="R4" s="263"/>
      <c r="S4" s="264"/>
    </row>
    <row r="5" spans="1:19" s="8" customFormat="1" ht="15.75" thickBot="1" x14ac:dyDescent="0.3">
      <c r="A5" s="329" t="s">
        <v>31</v>
      </c>
      <c r="B5" s="305"/>
      <c r="C5" s="305"/>
      <c r="D5" s="305"/>
      <c r="E5" s="305"/>
      <c r="F5" s="305"/>
      <c r="G5" s="305"/>
      <c r="H5" s="305"/>
      <c r="I5" s="305"/>
      <c r="J5" s="265"/>
      <c r="K5" s="266"/>
      <c r="L5" s="265"/>
      <c r="M5" s="266"/>
      <c r="N5" s="271"/>
      <c r="O5" s="272"/>
      <c r="P5" s="265"/>
      <c r="Q5" s="266"/>
      <c r="R5" s="265"/>
      <c r="S5" s="266"/>
    </row>
    <row r="6" spans="1:19" ht="66" customHeight="1" x14ac:dyDescent="0.3">
      <c r="A6" s="91">
        <v>1</v>
      </c>
      <c r="B6" s="98" t="s">
        <v>279</v>
      </c>
      <c r="C6" s="98" t="s">
        <v>280</v>
      </c>
      <c r="D6" s="98" t="s">
        <v>281</v>
      </c>
      <c r="E6" s="139">
        <v>20000000</v>
      </c>
      <c r="F6" s="77"/>
      <c r="G6" s="66">
        <f>SUM(J6+L6+N6+P6+R6)</f>
        <v>69</v>
      </c>
      <c r="H6" s="67">
        <v>7000000</v>
      </c>
      <c r="I6" s="74"/>
      <c r="J6" s="372">
        <v>8</v>
      </c>
      <c r="K6" s="373"/>
      <c r="L6" s="372">
        <v>35</v>
      </c>
      <c r="M6" s="373"/>
      <c r="N6" s="374">
        <v>9</v>
      </c>
      <c r="O6" s="375"/>
      <c r="P6" s="372">
        <v>8</v>
      </c>
      <c r="Q6" s="373"/>
      <c r="R6" s="372">
        <v>9</v>
      </c>
      <c r="S6" s="376"/>
    </row>
    <row r="7" spans="1:19" ht="18.75" x14ac:dyDescent="0.3">
      <c r="A7" s="121"/>
      <c r="B7" s="289" t="s">
        <v>11</v>
      </c>
      <c r="C7" s="289"/>
      <c r="D7" s="289"/>
      <c r="E7" s="96">
        <f>SUM(E6:E6)</f>
        <v>20000000</v>
      </c>
      <c r="F7" s="130"/>
      <c r="G7" s="66">
        <f>SUM(G6)</f>
        <v>69</v>
      </c>
      <c r="H7" s="83">
        <f>SUM(H6)</f>
        <v>7000000</v>
      </c>
      <c r="I7" s="74"/>
      <c r="J7" s="360"/>
      <c r="K7" s="360"/>
      <c r="L7" s="360"/>
      <c r="M7" s="360"/>
      <c r="N7" s="360"/>
      <c r="O7" s="360"/>
      <c r="P7" s="360"/>
      <c r="Q7" s="360"/>
      <c r="R7" s="360"/>
      <c r="S7" s="360"/>
    </row>
    <row r="8" spans="1:19" ht="15.75" customHeight="1" x14ac:dyDescent="0.25">
      <c r="A8" s="352" t="s">
        <v>33</v>
      </c>
      <c r="B8" s="206"/>
      <c r="C8" s="206"/>
      <c r="D8" s="206"/>
      <c r="E8" s="206"/>
      <c r="F8" s="206"/>
      <c r="G8" s="206"/>
      <c r="H8" s="206"/>
      <c r="I8" s="207"/>
      <c r="J8" s="353"/>
      <c r="K8" s="353"/>
      <c r="L8" s="353"/>
      <c r="M8" s="353"/>
      <c r="N8" s="353"/>
      <c r="O8" s="353"/>
      <c r="P8" s="353"/>
      <c r="Q8" s="353"/>
      <c r="R8" s="353"/>
      <c r="S8" s="353"/>
    </row>
    <row r="9" spans="1:19" ht="48" customHeight="1" x14ac:dyDescent="0.25">
      <c r="A9" s="91">
        <v>1</v>
      </c>
      <c r="B9" s="98" t="s">
        <v>282</v>
      </c>
      <c r="C9" s="98" t="s">
        <v>51</v>
      </c>
      <c r="D9" s="98" t="s">
        <v>52</v>
      </c>
      <c r="E9" s="139">
        <v>50000000</v>
      </c>
      <c r="F9" s="92"/>
      <c r="G9" s="94">
        <f t="shared" ref="G9:G19" si="0">SUM(J9+L9+N9+P9+R9)</f>
        <v>73</v>
      </c>
      <c r="H9" s="67">
        <v>5000000</v>
      </c>
      <c r="I9" s="74"/>
      <c r="J9" s="287">
        <v>8</v>
      </c>
      <c r="K9" s="287"/>
      <c r="L9" s="287">
        <v>40</v>
      </c>
      <c r="M9" s="287"/>
      <c r="N9" s="287">
        <v>9</v>
      </c>
      <c r="O9" s="287"/>
      <c r="P9" s="287">
        <v>8</v>
      </c>
      <c r="Q9" s="287"/>
      <c r="R9" s="287">
        <v>8</v>
      </c>
      <c r="S9" s="287"/>
    </row>
    <row r="10" spans="1:19" ht="90" customHeight="1" x14ac:dyDescent="0.25">
      <c r="A10" s="91">
        <v>2</v>
      </c>
      <c r="B10" s="98" t="s">
        <v>283</v>
      </c>
      <c r="C10" s="98" t="s">
        <v>284</v>
      </c>
      <c r="D10" s="98" t="s">
        <v>285</v>
      </c>
      <c r="E10" s="139">
        <v>11100000</v>
      </c>
      <c r="F10" s="92"/>
      <c r="G10" s="94">
        <f t="shared" si="0"/>
        <v>70</v>
      </c>
      <c r="H10" s="67">
        <v>5000000</v>
      </c>
      <c r="I10" s="74"/>
      <c r="J10" s="287">
        <v>8</v>
      </c>
      <c r="K10" s="287"/>
      <c r="L10" s="287">
        <v>38</v>
      </c>
      <c r="M10" s="287"/>
      <c r="N10" s="287">
        <v>8</v>
      </c>
      <c r="O10" s="287"/>
      <c r="P10" s="287">
        <v>8</v>
      </c>
      <c r="Q10" s="287"/>
      <c r="R10" s="287">
        <v>8</v>
      </c>
      <c r="S10" s="287"/>
    </row>
    <row r="11" spans="1:19" ht="63" customHeight="1" x14ac:dyDescent="0.25">
      <c r="A11" s="91">
        <v>3</v>
      </c>
      <c r="B11" s="98" t="s">
        <v>286</v>
      </c>
      <c r="C11" s="98" t="s">
        <v>287</v>
      </c>
      <c r="D11" s="98" t="s">
        <v>288</v>
      </c>
      <c r="E11" s="139">
        <v>35000000</v>
      </c>
      <c r="F11" s="92"/>
      <c r="G11" s="94">
        <f t="shared" si="0"/>
        <v>50</v>
      </c>
      <c r="H11" s="85">
        <v>18000000</v>
      </c>
      <c r="I11" s="84"/>
      <c r="J11" s="287">
        <v>6</v>
      </c>
      <c r="K11" s="287"/>
      <c r="L11" s="287">
        <v>24</v>
      </c>
      <c r="M11" s="287"/>
      <c r="N11" s="287">
        <v>7</v>
      </c>
      <c r="O11" s="287"/>
      <c r="P11" s="287">
        <v>6</v>
      </c>
      <c r="Q11" s="287"/>
      <c r="R11" s="287">
        <v>7</v>
      </c>
      <c r="S11" s="287"/>
    </row>
    <row r="12" spans="1:19" ht="63" customHeight="1" x14ac:dyDescent="0.25">
      <c r="A12" s="91">
        <v>4</v>
      </c>
      <c r="B12" s="98" t="s">
        <v>289</v>
      </c>
      <c r="C12" s="98" t="s">
        <v>290</v>
      </c>
      <c r="D12" s="98" t="s">
        <v>291</v>
      </c>
      <c r="E12" s="139">
        <v>50000000</v>
      </c>
      <c r="F12" s="92"/>
      <c r="G12" s="94">
        <f t="shared" si="0"/>
        <v>71</v>
      </c>
      <c r="H12" s="85">
        <v>5000000</v>
      </c>
      <c r="I12" s="84"/>
      <c r="J12" s="287">
        <v>7</v>
      </c>
      <c r="K12" s="287"/>
      <c r="L12" s="287">
        <v>38</v>
      </c>
      <c r="M12" s="287"/>
      <c r="N12" s="287">
        <v>10</v>
      </c>
      <c r="O12" s="287"/>
      <c r="P12" s="287">
        <v>8</v>
      </c>
      <c r="Q12" s="287"/>
      <c r="R12" s="287">
        <v>8</v>
      </c>
      <c r="S12" s="287"/>
    </row>
    <row r="13" spans="1:19" ht="63" customHeight="1" x14ac:dyDescent="0.25">
      <c r="A13" s="91">
        <v>5</v>
      </c>
      <c r="B13" s="98" t="s">
        <v>292</v>
      </c>
      <c r="C13" s="98" t="s">
        <v>293</v>
      </c>
      <c r="D13" s="98" t="s">
        <v>294</v>
      </c>
      <c r="E13" s="139">
        <v>14000000</v>
      </c>
      <c r="F13" s="92"/>
      <c r="G13" s="94">
        <f t="shared" si="0"/>
        <v>79</v>
      </c>
      <c r="H13" s="85">
        <v>7000000</v>
      </c>
      <c r="I13" s="84"/>
      <c r="J13" s="287">
        <v>8</v>
      </c>
      <c r="K13" s="287"/>
      <c r="L13" s="287">
        <v>42</v>
      </c>
      <c r="M13" s="287"/>
      <c r="N13" s="287">
        <v>11</v>
      </c>
      <c r="O13" s="287"/>
      <c r="P13" s="287">
        <v>9</v>
      </c>
      <c r="Q13" s="287"/>
      <c r="R13" s="287">
        <v>9</v>
      </c>
      <c r="S13" s="287"/>
    </row>
    <row r="14" spans="1:19" ht="63" customHeight="1" x14ac:dyDescent="0.25">
      <c r="A14" s="91">
        <v>6</v>
      </c>
      <c r="B14" s="98" t="s">
        <v>295</v>
      </c>
      <c r="C14" s="98" t="s">
        <v>296</v>
      </c>
      <c r="D14" s="98" t="s">
        <v>297</v>
      </c>
      <c r="E14" s="139">
        <v>20000000</v>
      </c>
      <c r="F14" s="92"/>
      <c r="G14" s="94">
        <f t="shared" si="0"/>
        <v>49</v>
      </c>
      <c r="H14" s="85">
        <v>5000000</v>
      </c>
      <c r="I14" s="84"/>
      <c r="J14" s="287">
        <v>6</v>
      </c>
      <c r="K14" s="287"/>
      <c r="L14" s="287">
        <v>25</v>
      </c>
      <c r="M14" s="287"/>
      <c r="N14" s="287">
        <v>6</v>
      </c>
      <c r="O14" s="287"/>
      <c r="P14" s="287">
        <v>6</v>
      </c>
      <c r="Q14" s="287"/>
      <c r="R14" s="287">
        <v>6</v>
      </c>
      <c r="S14" s="287"/>
    </row>
    <row r="15" spans="1:19" ht="62.25" customHeight="1" x14ac:dyDescent="0.25">
      <c r="A15" s="91">
        <v>7</v>
      </c>
      <c r="B15" s="98" t="s">
        <v>298</v>
      </c>
      <c r="C15" s="98" t="s">
        <v>299</v>
      </c>
      <c r="D15" s="98" t="s">
        <v>300</v>
      </c>
      <c r="E15" s="139">
        <v>27980000</v>
      </c>
      <c r="F15" s="92"/>
      <c r="G15" s="94">
        <f t="shared" si="0"/>
        <v>61</v>
      </c>
      <c r="H15" s="74">
        <v>0</v>
      </c>
      <c r="I15" s="74"/>
      <c r="J15" s="287">
        <v>6</v>
      </c>
      <c r="K15" s="287"/>
      <c r="L15" s="287">
        <v>38</v>
      </c>
      <c r="M15" s="287"/>
      <c r="N15" s="287">
        <v>6</v>
      </c>
      <c r="O15" s="287"/>
      <c r="P15" s="287">
        <v>5</v>
      </c>
      <c r="Q15" s="287"/>
      <c r="R15" s="287">
        <v>6</v>
      </c>
      <c r="S15" s="287"/>
    </row>
    <row r="16" spans="1:19" ht="57.75" x14ac:dyDescent="0.25">
      <c r="A16" s="91">
        <v>8</v>
      </c>
      <c r="B16" s="98" t="s">
        <v>301</v>
      </c>
      <c r="C16" s="98" t="s">
        <v>302</v>
      </c>
      <c r="D16" s="98" t="s">
        <v>303</v>
      </c>
      <c r="E16" s="139">
        <v>30000000</v>
      </c>
      <c r="F16" s="92"/>
      <c r="G16" s="94">
        <f t="shared" si="0"/>
        <v>77</v>
      </c>
      <c r="H16" s="80">
        <v>5000000</v>
      </c>
      <c r="I16" s="79"/>
      <c r="J16" s="287">
        <v>8</v>
      </c>
      <c r="K16" s="287"/>
      <c r="L16" s="287">
        <v>42</v>
      </c>
      <c r="M16" s="287"/>
      <c r="N16" s="287">
        <v>10</v>
      </c>
      <c r="O16" s="287"/>
      <c r="P16" s="287">
        <v>8</v>
      </c>
      <c r="Q16" s="287"/>
      <c r="R16" s="287">
        <v>9</v>
      </c>
      <c r="S16" s="287"/>
    </row>
    <row r="17" spans="1:20" ht="51" customHeight="1" x14ac:dyDescent="0.25">
      <c r="A17" s="91">
        <v>9</v>
      </c>
      <c r="B17" s="98" t="s">
        <v>304</v>
      </c>
      <c r="C17" s="98" t="s">
        <v>305</v>
      </c>
      <c r="D17" s="98" t="s">
        <v>306</v>
      </c>
      <c r="E17" s="139">
        <v>12000000</v>
      </c>
      <c r="F17" s="92"/>
      <c r="G17" s="94">
        <f t="shared" si="0"/>
        <v>65</v>
      </c>
      <c r="H17" s="67">
        <v>5000000</v>
      </c>
      <c r="I17" s="74"/>
      <c r="J17" s="287">
        <v>7</v>
      </c>
      <c r="K17" s="287"/>
      <c r="L17" s="287">
        <v>36</v>
      </c>
      <c r="M17" s="287"/>
      <c r="N17" s="287">
        <v>7</v>
      </c>
      <c r="O17" s="287"/>
      <c r="P17" s="287">
        <v>8</v>
      </c>
      <c r="Q17" s="287"/>
      <c r="R17" s="287">
        <v>7</v>
      </c>
      <c r="S17" s="287"/>
    </row>
    <row r="18" spans="1:20" ht="51" customHeight="1" x14ac:dyDescent="0.25">
      <c r="A18" s="91">
        <v>10</v>
      </c>
      <c r="B18" s="98" t="s">
        <v>307</v>
      </c>
      <c r="C18" s="98" t="s">
        <v>308</v>
      </c>
      <c r="D18" s="98" t="s">
        <v>309</v>
      </c>
      <c r="E18" s="139">
        <v>13000000</v>
      </c>
      <c r="F18" s="92"/>
      <c r="G18" s="94">
        <f t="shared" si="0"/>
        <v>49</v>
      </c>
      <c r="H18" s="67">
        <v>8000000</v>
      </c>
      <c r="I18" s="74"/>
      <c r="J18" s="287">
        <v>6</v>
      </c>
      <c r="K18" s="287"/>
      <c r="L18" s="287">
        <v>24</v>
      </c>
      <c r="M18" s="287"/>
      <c r="N18" s="287">
        <v>7</v>
      </c>
      <c r="O18" s="287"/>
      <c r="P18" s="287">
        <v>6</v>
      </c>
      <c r="Q18" s="287"/>
      <c r="R18" s="287">
        <v>6</v>
      </c>
      <c r="S18" s="287"/>
    </row>
    <row r="19" spans="1:20" ht="18" x14ac:dyDescent="0.25">
      <c r="A19" s="121"/>
      <c r="B19" s="289" t="s">
        <v>11</v>
      </c>
      <c r="C19" s="289"/>
      <c r="D19" s="289"/>
      <c r="E19" s="96">
        <f>SUM(E9:E18)</f>
        <v>263080000</v>
      </c>
      <c r="F19" s="130"/>
      <c r="G19" s="94">
        <f t="shared" si="0"/>
        <v>0</v>
      </c>
      <c r="H19" s="83">
        <f>SUM(H9:H18)</f>
        <v>63000000</v>
      </c>
      <c r="I19" s="74"/>
      <c r="J19" s="355"/>
      <c r="K19" s="356"/>
      <c r="L19" s="355"/>
      <c r="M19" s="356"/>
      <c r="N19" s="355"/>
      <c r="O19" s="356"/>
      <c r="P19" s="355"/>
      <c r="Q19" s="356"/>
      <c r="R19" s="355"/>
      <c r="S19" s="357"/>
      <c r="T19" s="17"/>
    </row>
    <row r="20" spans="1:20" ht="15.75" x14ac:dyDescent="0.25">
      <c r="A20" s="337" t="s">
        <v>32</v>
      </c>
      <c r="B20" s="338"/>
      <c r="C20" s="338"/>
      <c r="D20" s="338"/>
      <c r="E20" s="338"/>
      <c r="F20" s="338"/>
      <c r="G20" s="338"/>
      <c r="H20" s="338"/>
      <c r="I20" s="339"/>
      <c r="J20" s="353"/>
      <c r="K20" s="353"/>
      <c r="L20" s="353"/>
      <c r="M20" s="353"/>
      <c r="N20" s="353"/>
      <c r="O20" s="353"/>
      <c r="P20" s="353"/>
      <c r="Q20" s="353"/>
      <c r="R20" s="353"/>
      <c r="S20" s="353"/>
    </row>
    <row r="21" spans="1:20" ht="200.25" x14ac:dyDescent="0.25">
      <c r="A21" s="89">
        <v>1</v>
      </c>
      <c r="B21" s="95" t="s">
        <v>310</v>
      </c>
      <c r="C21" s="95" t="s">
        <v>57</v>
      </c>
      <c r="D21" s="95" t="s">
        <v>58</v>
      </c>
      <c r="E21" s="97">
        <v>17750000</v>
      </c>
      <c r="F21" s="95" t="s">
        <v>317</v>
      </c>
      <c r="G21" s="94">
        <f>SUM(J21+L21+N21+P21+R21)</f>
        <v>0</v>
      </c>
      <c r="H21" s="2">
        <v>0</v>
      </c>
      <c r="I21" s="2"/>
      <c r="J21" s="371"/>
      <c r="K21" s="371"/>
      <c r="L21" s="371"/>
      <c r="M21" s="371"/>
      <c r="N21" s="371"/>
      <c r="O21" s="371"/>
      <c r="P21" s="371"/>
      <c r="Q21" s="371"/>
      <c r="R21" s="371"/>
      <c r="S21" s="371"/>
    </row>
    <row r="22" spans="1:20" ht="86.25" x14ac:dyDescent="0.25">
      <c r="A22" s="89">
        <v>2</v>
      </c>
      <c r="B22" s="95" t="s">
        <v>311</v>
      </c>
      <c r="C22" s="95" t="s">
        <v>312</v>
      </c>
      <c r="D22" s="95" t="s">
        <v>313</v>
      </c>
      <c r="E22" s="97">
        <v>9791500</v>
      </c>
      <c r="F22" s="95" t="s">
        <v>318</v>
      </c>
      <c r="G22" s="94">
        <f>SUM(J22+L22+N22+P22+R22)</f>
        <v>0</v>
      </c>
      <c r="H22" s="2">
        <v>0</v>
      </c>
      <c r="I22" s="2"/>
      <c r="J22" s="371"/>
      <c r="K22" s="371"/>
      <c r="L22" s="371"/>
      <c r="M22" s="371"/>
      <c r="N22" s="371"/>
      <c r="O22" s="371"/>
      <c r="P22" s="371"/>
      <c r="Q22" s="371"/>
      <c r="R22" s="371"/>
      <c r="S22" s="371"/>
    </row>
    <row r="23" spans="1:20" x14ac:dyDescent="0.25">
      <c r="A23" s="121"/>
      <c r="B23" s="314" t="s">
        <v>11</v>
      </c>
      <c r="C23" s="314"/>
      <c r="D23" s="314"/>
      <c r="E23" s="96">
        <f>SUM(E21:E22)</f>
        <v>27541500</v>
      </c>
      <c r="F23" s="130"/>
      <c r="G23" s="130">
        <f>SUM(G21)</f>
        <v>0</v>
      </c>
      <c r="H23" s="57">
        <f>SUM(H21)</f>
        <v>0</v>
      </c>
      <c r="I23" s="2"/>
      <c r="J23" s="370"/>
      <c r="K23" s="370"/>
      <c r="L23" s="370"/>
      <c r="M23" s="370"/>
      <c r="N23" s="370"/>
      <c r="O23" s="377"/>
      <c r="P23" s="370"/>
      <c r="Q23" s="370"/>
      <c r="R23" s="370"/>
      <c r="S23" s="377"/>
      <c r="T23" s="17"/>
    </row>
    <row r="24" spans="1:20" ht="30" x14ac:dyDescent="0.3">
      <c r="A24" s="132"/>
      <c r="B24" s="133"/>
      <c r="C24" s="106"/>
      <c r="D24" s="106"/>
      <c r="E24" s="37">
        <f>E7+E19+E23</f>
        <v>310621500</v>
      </c>
      <c r="F24" s="106"/>
      <c r="G24" s="64" t="s">
        <v>12</v>
      </c>
      <c r="H24" s="149">
        <f>H7+H19+H23</f>
        <v>70000000</v>
      </c>
      <c r="I24" s="1"/>
      <c r="J24" s="14"/>
      <c r="K24" s="14"/>
      <c r="L24" s="14"/>
      <c r="M24" s="14"/>
      <c r="N24" s="14"/>
      <c r="O24" s="14"/>
      <c r="P24" s="14"/>
      <c r="Q24" s="14"/>
      <c r="R24" s="14"/>
      <c r="S24" s="14"/>
      <c r="T24" s="17"/>
    </row>
    <row r="25" spans="1:20" x14ac:dyDescent="0.25">
      <c r="J25" s="17"/>
      <c r="K25" s="17"/>
      <c r="L25" s="17"/>
      <c r="M25" s="17"/>
      <c r="N25" s="17"/>
      <c r="O25" s="17"/>
      <c r="P25" s="17"/>
      <c r="Q25" s="17"/>
      <c r="R25" s="17"/>
      <c r="S25" s="17"/>
      <c r="T25" s="17"/>
    </row>
    <row r="26" spans="1:20" ht="15.75" x14ac:dyDescent="0.25">
      <c r="A26" s="337" t="s">
        <v>314</v>
      </c>
      <c r="B26" s="338"/>
      <c r="C26" s="338"/>
      <c r="D26" s="338"/>
      <c r="E26" s="338"/>
      <c r="F26" s="338"/>
      <c r="G26" s="338"/>
      <c r="H26" s="338"/>
      <c r="I26" s="339"/>
    </row>
    <row r="27" spans="1:20" x14ac:dyDescent="0.25">
      <c r="A27" s="38"/>
      <c r="B27" s="30" t="s">
        <v>315</v>
      </c>
      <c r="C27" s="18"/>
      <c r="D27" s="18"/>
      <c r="E27" s="20"/>
      <c r="F27" s="18"/>
      <c r="G27" s="18"/>
      <c r="H27" s="18"/>
      <c r="I27" s="18"/>
    </row>
  </sheetData>
  <mergeCells count="105">
    <mergeCell ref="A26:I26"/>
    <mergeCell ref="B23:D23"/>
    <mergeCell ref="J23:K23"/>
    <mergeCell ref="L23:M23"/>
    <mergeCell ref="N23:O23"/>
    <mergeCell ref="P23:Q23"/>
    <mergeCell ref="R23:S23"/>
    <mergeCell ref="J21:K21"/>
    <mergeCell ref="L21:M21"/>
    <mergeCell ref="N21:O21"/>
    <mergeCell ref="P21:Q21"/>
    <mergeCell ref="R21:S21"/>
    <mergeCell ref="J22:K22"/>
    <mergeCell ref="L22:M22"/>
    <mergeCell ref="N22:O22"/>
    <mergeCell ref="P22:Q22"/>
    <mergeCell ref="R22:S22"/>
    <mergeCell ref="A20:I20"/>
    <mergeCell ref="J20:K20"/>
    <mergeCell ref="L20:M20"/>
    <mergeCell ref="N20:O20"/>
    <mergeCell ref="P20:Q20"/>
    <mergeCell ref="R20:S20"/>
    <mergeCell ref="B19:D19"/>
    <mergeCell ref="J19:K19"/>
    <mergeCell ref="L19:M19"/>
    <mergeCell ref="N19:O19"/>
    <mergeCell ref="P19:Q19"/>
    <mergeCell ref="R19:S19"/>
    <mergeCell ref="J17:K17"/>
    <mergeCell ref="L17:M17"/>
    <mergeCell ref="N17:O17"/>
    <mergeCell ref="P17:Q17"/>
    <mergeCell ref="R17:S17"/>
    <mergeCell ref="J18:K18"/>
    <mergeCell ref="L18:M18"/>
    <mergeCell ref="N18:O18"/>
    <mergeCell ref="P18:Q18"/>
    <mergeCell ref="R18:S18"/>
    <mergeCell ref="J15:K15"/>
    <mergeCell ref="L15:M15"/>
    <mergeCell ref="N15:O15"/>
    <mergeCell ref="P15:Q15"/>
    <mergeCell ref="R15:S15"/>
    <mergeCell ref="J16:K16"/>
    <mergeCell ref="L16:M16"/>
    <mergeCell ref="N16:O16"/>
    <mergeCell ref="P16:Q16"/>
    <mergeCell ref="R16:S16"/>
    <mergeCell ref="J13:K13"/>
    <mergeCell ref="L13:M13"/>
    <mergeCell ref="N13:O13"/>
    <mergeCell ref="P13:Q13"/>
    <mergeCell ref="R13:S13"/>
    <mergeCell ref="J14:K14"/>
    <mergeCell ref="L14:M14"/>
    <mergeCell ref="N14:O14"/>
    <mergeCell ref="P14:Q14"/>
    <mergeCell ref="R14:S14"/>
    <mergeCell ref="J11:K11"/>
    <mergeCell ref="L11:M11"/>
    <mergeCell ref="N11:O11"/>
    <mergeCell ref="P11:Q11"/>
    <mergeCell ref="R11:S11"/>
    <mergeCell ref="J12:K12"/>
    <mergeCell ref="L12:M12"/>
    <mergeCell ref="N12:O12"/>
    <mergeCell ref="P12:Q12"/>
    <mergeCell ref="R12:S12"/>
    <mergeCell ref="J9:K9"/>
    <mergeCell ref="L9:M9"/>
    <mergeCell ref="N9:O9"/>
    <mergeCell ref="P9:Q9"/>
    <mergeCell ref="R9:S9"/>
    <mergeCell ref="J10:K10"/>
    <mergeCell ref="L10:M10"/>
    <mergeCell ref="N10:O10"/>
    <mergeCell ref="P10:Q10"/>
    <mergeCell ref="R10:S10"/>
    <mergeCell ref="R7:S7"/>
    <mergeCell ref="A8:I8"/>
    <mergeCell ref="J8:K8"/>
    <mergeCell ref="L8:M8"/>
    <mergeCell ref="N8:O8"/>
    <mergeCell ref="P8:Q8"/>
    <mergeCell ref="R8:S8"/>
    <mergeCell ref="J6:K6"/>
    <mergeCell ref="L6:M6"/>
    <mergeCell ref="N6:O6"/>
    <mergeCell ref="P6:Q6"/>
    <mergeCell ref="R6:S6"/>
    <mergeCell ref="B7:D7"/>
    <mergeCell ref="J7:K7"/>
    <mergeCell ref="L7:M7"/>
    <mergeCell ref="N7:O7"/>
    <mergeCell ref="P7:Q7"/>
    <mergeCell ref="B1:E1"/>
    <mergeCell ref="J1:K5"/>
    <mergeCell ref="L1:M5"/>
    <mergeCell ref="N1:O5"/>
    <mergeCell ref="P1:Q5"/>
    <mergeCell ref="R1:S5"/>
    <mergeCell ref="A2:B2"/>
    <mergeCell ref="B3:C3"/>
    <mergeCell ref="A5:I5"/>
  </mergeCells>
  <pageMargins left="0.7" right="0.7" top="0.75" bottom="0.75" header="0.3" footer="0.3"/>
  <pageSetup paperSize="9" scale="37" fitToHeight="0"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zoomScale="70" zoomScaleNormal="70" workbookViewId="0">
      <selection activeCell="H9" sqref="H9"/>
    </sheetView>
  </sheetViews>
  <sheetFormatPr defaultRowHeight="15" x14ac:dyDescent="0.25"/>
  <cols>
    <col min="1" max="1" width="10.140625" style="36" customWidth="1"/>
    <col min="2" max="2" width="34.42578125" customWidth="1"/>
    <col min="3" max="3" width="29.7109375" customWidth="1"/>
    <col min="4" max="4" width="38.28515625" customWidth="1"/>
    <col min="5" max="5" width="15.28515625" style="21" customWidth="1"/>
    <col min="6" max="6" width="22.85546875" bestFit="1" customWidth="1"/>
    <col min="7" max="7" width="15.42578125" customWidth="1"/>
    <col min="8" max="8" width="21.4257812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0</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40</v>
      </c>
      <c r="I4" s="129" t="s">
        <v>10</v>
      </c>
      <c r="J4" s="263"/>
      <c r="K4" s="264"/>
      <c r="L4" s="263"/>
      <c r="M4" s="264"/>
      <c r="N4" s="269"/>
      <c r="O4" s="270"/>
      <c r="P4" s="263"/>
      <c r="Q4" s="264"/>
      <c r="R4" s="263"/>
      <c r="S4" s="264"/>
    </row>
    <row r="5" spans="1:19" s="8" customFormat="1" ht="15.75" thickBot="1" x14ac:dyDescent="0.3">
      <c r="A5" s="329" t="s">
        <v>31</v>
      </c>
      <c r="B5" s="305"/>
      <c r="C5" s="305"/>
      <c r="D5" s="305"/>
      <c r="E5" s="305"/>
      <c r="F5" s="305"/>
      <c r="G5" s="305"/>
      <c r="H5" s="305"/>
      <c r="I5" s="305"/>
      <c r="J5" s="265"/>
      <c r="K5" s="266"/>
      <c r="L5" s="265"/>
      <c r="M5" s="266"/>
      <c r="N5" s="271"/>
      <c r="O5" s="272"/>
      <c r="P5" s="265"/>
      <c r="Q5" s="266"/>
      <c r="R5" s="265"/>
      <c r="S5" s="266"/>
    </row>
    <row r="6" spans="1:19" ht="66" customHeight="1" x14ac:dyDescent="0.25">
      <c r="A6" s="91">
        <v>1</v>
      </c>
      <c r="B6" s="98" t="s">
        <v>279</v>
      </c>
      <c r="C6" s="98" t="s">
        <v>280</v>
      </c>
      <c r="D6" s="98" t="s">
        <v>281</v>
      </c>
      <c r="E6" s="139">
        <v>20000000</v>
      </c>
      <c r="F6" s="77"/>
      <c r="G6" s="182">
        <f>SUM(J6+L6+N6+P6+R6)</f>
        <v>56.500000000000007</v>
      </c>
      <c r="H6" s="176">
        <v>4000000</v>
      </c>
      <c r="I6" s="168"/>
      <c r="J6" s="294">
        <v>10</v>
      </c>
      <c r="K6" s="295"/>
      <c r="L6" s="294">
        <v>24.166666666666668</v>
      </c>
      <c r="M6" s="295"/>
      <c r="N6" s="378">
        <v>8</v>
      </c>
      <c r="O6" s="379"/>
      <c r="P6" s="294">
        <v>7.5</v>
      </c>
      <c r="Q6" s="295"/>
      <c r="R6" s="294">
        <v>6.833333333333333</v>
      </c>
      <c r="S6" s="380"/>
    </row>
    <row r="7" spans="1:19" ht="18" x14ac:dyDescent="0.25">
      <c r="A7" s="121"/>
      <c r="B7" s="289" t="s">
        <v>11</v>
      </c>
      <c r="C7" s="289"/>
      <c r="D7" s="289"/>
      <c r="E7" s="96">
        <f>SUM(E6:E6)</f>
        <v>20000000</v>
      </c>
      <c r="F7" s="130"/>
      <c r="G7" s="182">
        <f>SUM(G6)</f>
        <v>56.500000000000007</v>
      </c>
      <c r="H7" s="83">
        <f>SUM(H6)</f>
        <v>4000000</v>
      </c>
      <c r="I7" s="73"/>
      <c r="J7" s="320"/>
      <c r="K7" s="320"/>
      <c r="L7" s="320"/>
      <c r="M7" s="320"/>
      <c r="N7" s="320"/>
      <c r="O7" s="320"/>
      <c r="P7" s="320"/>
      <c r="Q7" s="320"/>
      <c r="R7" s="320"/>
      <c r="S7" s="320"/>
    </row>
    <row r="8" spans="1:19" ht="15.75" customHeight="1" x14ac:dyDescent="0.25">
      <c r="A8" s="352" t="s">
        <v>33</v>
      </c>
      <c r="B8" s="206"/>
      <c r="C8" s="206"/>
      <c r="D8" s="206"/>
      <c r="E8" s="206"/>
      <c r="F8" s="206"/>
      <c r="G8" s="206"/>
      <c r="H8" s="206"/>
      <c r="I8" s="207"/>
      <c r="J8" s="353"/>
      <c r="K8" s="353"/>
      <c r="L8" s="353"/>
      <c r="M8" s="353"/>
      <c r="N8" s="353"/>
      <c r="O8" s="353"/>
      <c r="P8" s="353"/>
      <c r="Q8" s="353"/>
      <c r="R8" s="353"/>
      <c r="S8" s="353"/>
    </row>
    <row r="9" spans="1:19" ht="48" customHeight="1" x14ac:dyDescent="0.25">
      <c r="A9" s="91">
        <v>1</v>
      </c>
      <c r="B9" s="98" t="s">
        <v>282</v>
      </c>
      <c r="C9" s="98" t="s">
        <v>51</v>
      </c>
      <c r="D9" s="98" t="s">
        <v>52</v>
      </c>
      <c r="E9" s="139">
        <v>50000000</v>
      </c>
      <c r="F9" s="92"/>
      <c r="G9" s="182">
        <f t="shared" ref="G9:G19" si="0">SUM(J9+L9+N9+P9+R9)</f>
        <v>66</v>
      </c>
      <c r="H9" s="176">
        <v>300000</v>
      </c>
      <c r="I9" s="169"/>
      <c r="J9" s="294">
        <v>10</v>
      </c>
      <c r="K9" s="295"/>
      <c r="L9" s="294">
        <v>25</v>
      </c>
      <c r="M9" s="295"/>
      <c r="N9" s="294">
        <v>15</v>
      </c>
      <c r="O9" s="295"/>
      <c r="P9" s="294">
        <v>12</v>
      </c>
      <c r="Q9" s="295"/>
      <c r="R9" s="294">
        <v>4</v>
      </c>
      <c r="S9" s="380"/>
    </row>
    <row r="10" spans="1:19" ht="90" customHeight="1" x14ac:dyDescent="0.25">
      <c r="A10" s="91">
        <v>2</v>
      </c>
      <c r="B10" s="98" t="s">
        <v>283</v>
      </c>
      <c r="C10" s="98" t="s">
        <v>284</v>
      </c>
      <c r="D10" s="98" t="s">
        <v>285</v>
      </c>
      <c r="E10" s="139">
        <v>11100000</v>
      </c>
      <c r="F10" s="92"/>
      <c r="G10" s="182">
        <f t="shared" si="0"/>
        <v>57.166666666666671</v>
      </c>
      <c r="H10" s="176">
        <v>5000000</v>
      </c>
      <c r="I10" s="169"/>
      <c r="J10" s="294">
        <v>10</v>
      </c>
      <c r="K10" s="295"/>
      <c r="L10" s="294">
        <v>20</v>
      </c>
      <c r="M10" s="295"/>
      <c r="N10" s="294">
        <v>14</v>
      </c>
      <c r="O10" s="295"/>
      <c r="P10" s="294">
        <v>6.333333333333333</v>
      </c>
      <c r="Q10" s="295"/>
      <c r="R10" s="294">
        <v>6.833333333333333</v>
      </c>
      <c r="S10" s="380"/>
    </row>
    <row r="11" spans="1:19" ht="63" customHeight="1" x14ac:dyDescent="0.25">
      <c r="A11" s="91">
        <v>3</v>
      </c>
      <c r="B11" s="98" t="s">
        <v>286</v>
      </c>
      <c r="C11" s="98" t="s">
        <v>287</v>
      </c>
      <c r="D11" s="98" t="s">
        <v>288</v>
      </c>
      <c r="E11" s="139">
        <v>35000000</v>
      </c>
      <c r="F11" s="92"/>
      <c r="G11" s="182">
        <f t="shared" si="0"/>
        <v>25</v>
      </c>
      <c r="H11" s="178">
        <v>17000000</v>
      </c>
      <c r="I11" s="171"/>
      <c r="J11" s="294">
        <v>5</v>
      </c>
      <c r="K11" s="295"/>
      <c r="L11" s="294">
        <v>5</v>
      </c>
      <c r="M11" s="295"/>
      <c r="N11" s="294">
        <v>5</v>
      </c>
      <c r="O11" s="295"/>
      <c r="P11" s="294">
        <v>5</v>
      </c>
      <c r="Q11" s="295"/>
      <c r="R11" s="294">
        <v>5</v>
      </c>
      <c r="S11" s="380"/>
    </row>
    <row r="12" spans="1:19" ht="63" customHeight="1" x14ac:dyDescent="0.25">
      <c r="A12" s="91">
        <v>4</v>
      </c>
      <c r="B12" s="98" t="s">
        <v>289</v>
      </c>
      <c r="C12" s="98" t="s">
        <v>290</v>
      </c>
      <c r="D12" s="98" t="s">
        <v>291</v>
      </c>
      <c r="E12" s="139">
        <v>50000000</v>
      </c>
      <c r="F12" s="92"/>
      <c r="G12" s="182">
        <f t="shared" si="0"/>
        <v>58</v>
      </c>
      <c r="H12" s="178">
        <v>500000</v>
      </c>
      <c r="I12" s="171"/>
      <c r="J12" s="294">
        <v>10</v>
      </c>
      <c r="K12" s="295"/>
      <c r="L12" s="294">
        <v>20</v>
      </c>
      <c r="M12" s="295"/>
      <c r="N12" s="294">
        <v>14</v>
      </c>
      <c r="O12" s="295"/>
      <c r="P12" s="294">
        <v>10</v>
      </c>
      <c r="Q12" s="295"/>
      <c r="R12" s="294">
        <v>4</v>
      </c>
      <c r="S12" s="380"/>
    </row>
    <row r="13" spans="1:19" ht="63" customHeight="1" x14ac:dyDescent="0.25">
      <c r="A13" s="91">
        <v>5</v>
      </c>
      <c r="B13" s="98" t="s">
        <v>292</v>
      </c>
      <c r="C13" s="98" t="s">
        <v>293</v>
      </c>
      <c r="D13" s="98" t="s">
        <v>294</v>
      </c>
      <c r="E13" s="139">
        <v>14000000</v>
      </c>
      <c r="F13" s="92"/>
      <c r="G13" s="182">
        <f t="shared" si="0"/>
        <v>61.833333333333336</v>
      </c>
      <c r="H13" s="178">
        <v>7000000</v>
      </c>
      <c r="I13" s="171"/>
      <c r="J13" s="294">
        <v>10</v>
      </c>
      <c r="K13" s="295"/>
      <c r="L13" s="294">
        <v>24</v>
      </c>
      <c r="M13" s="295"/>
      <c r="N13" s="294">
        <v>10</v>
      </c>
      <c r="O13" s="295"/>
      <c r="P13" s="294">
        <v>10</v>
      </c>
      <c r="Q13" s="295"/>
      <c r="R13" s="294">
        <v>7.833333333333333</v>
      </c>
      <c r="S13" s="380"/>
    </row>
    <row r="14" spans="1:19" ht="63" customHeight="1" x14ac:dyDescent="0.25">
      <c r="A14" s="91">
        <v>6</v>
      </c>
      <c r="B14" s="98" t="s">
        <v>295</v>
      </c>
      <c r="C14" s="98" t="s">
        <v>296</v>
      </c>
      <c r="D14" s="98" t="s">
        <v>297</v>
      </c>
      <c r="E14" s="139">
        <v>20000000</v>
      </c>
      <c r="F14" s="92"/>
      <c r="G14" s="182">
        <f t="shared" si="0"/>
        <v>18.299999999999997</v>
      </c>
      <c r="H14" s="178">
        <v>500000</v>
      </c>
      <c r="I14" s="171"/>
      <c r="J14" s="294">
        <v>3.5</v>
      </c>
      <c r="K14" s="295"/>
      <c r="L14" s="294">
        <v>2</v>
      </c>
      <c r="M14" s="295"/>
      <c r="N14" s="294">
        <v>4.333333333333333</v>
      </c>
      <c r="O14" s="295"/>
      <c r="P14" s="294">
        <v>3.6666666666666665</v>
      </c>
      <c r="Q14" s="295"/>
      <c r="R14" s="294">
        <v>4.8</v>
      </c>
      <c r="S14" s="380"/>
    </row>
    <row r="15" spans="1:19" ht="62.25" customHeight="1" x14ac:dyDescent="0.25">
      <c r="A15" s="91">
        <v>7</v>
      </c>
      <c r="B15" s="98" t="s">
        <v>298</v>
      </c>
      <c r="C15" s="98" t="s">
        <v>299</v>
      </c>
      <c r="D15" s="98" t="s">
        <v>300</v>
      </c>
      <c r="E15" s="139">
        <v>27980000</v>
      </c>
      <c r="F15" s="92"/>
      <c r="G15" s="182">
        <f t="shared" si="0"/>
        <v>65</v>
      </c>
      <c r="H15" s="176">
        <v>1000000</v>
      </c>
      <c r="I15" s="169"/>
      <c r="J15" s="294">
        <v>16</v>
      </c>
      <c r="K15" s="295"/>
      <c r="L15" s="294">
        <v>16</v>
      </c>
      <c r="M15" s="295"/>
      <c r="N15" s="294">
        <v>15</v>
      </c>
      <c r="O15" s="295"/>
      <c r="P15" s="294">
        <v>10</v>
      </c>
      <c r="Q15" s="295"/>
      <c r="R15" s="294">
        <v>8</v>
      </c>
      <c r="S15" s="380"/>
    </row>
    <row r="16" spans="1:19" ht="57.75" x14ac:dyDescent="0.25">
      <c r="A16" s="91">
        <v>8</v>
      </c>
      <c r="B16" s="98" t="s">
        <v>301</v>
      </c>
      <c r="C16" s="98" t="s">
        <v>302</v>
      </c>
      <c r="D16" s="98" t="s">
        <v>303</v>
      </c>
      <c r="E16" s="139">
        <v>30000000</v>
      </c>
      <c r="F16" s="92"/>
      <c r="G16" s="182">
        <f t="shared" si="0"/>
        <v>76</v>
      </c>
      <c r="H16" s="177">
        <v>1000000</v>
      </c>
      <c r="I16" s="170"/>
      <c r="J16" s="294">
        <v>10</v>
      </c>
      <c r="K16" s="295"/>
      <c r="L16" s="294">
        <v>30</v>
      </c>
      <c r="M16" s="295"/>
      <c r="N16" s="294">
        <v>14</v>
      </c>
      <c r="O16" s="295"/>
      <c r="P16" s="294">
        <v>12</v>
      </c>
      <c r="Q16" s="295"/>
      <c r="R16" s="294">
        <v>10</v>
      </c>
      <c r="S16" s="380"/>
    </row>
    <row r="17" spans="1:20" ht="51" customHeight="1" x14ac:dyDescent="0.25">
      <c r="A17" s="91">
        <v>9</v>
      </c>
      <c r="B17" s="98" t="s">
        <v>304</v>
      </c>
      <c r="C17" s="98" t="s">
        <v>305</v>
      </c>
      <c r="D17" s="98" t="s">
        <v>306</v>
      </c>
      <c r="E17" s="139">
        <v>12000000</v>
      </c>
      <c r="F17" s="92"/>
      <c r="G17" s="182">
        <f t="shared" si="0"/>
        <v>58</v>
      </c>
      <c r="H17" s="176">
        <v>1000000</v>
      </c>
      <c r="I17" s="169"/>
      <c r="J17" s="294">
        <v>10</v>
      </c>
      <c r="K17" s="295"/>
      <c r="L17" s="294">
        <v>16</v>
      </c>
      <c r="M17" s="295"/>
      <c r="N17" s="294">
        <v>12</v>
      </c>
      <c r="O17" s="295"/>
      <c r="P17" s="294">
        <v>10</v>
      </c>
      <c r="Q17" s="295"/>
      <c r="R17" s="294">
        <v>10</v>
      </c>
      <c r="S17" s="380"/>
    </row>
    <row r="18" spans="1:20" ht="51" customHeight="1" x14ac:dyDescent="0.25">
      <c r="A18" s="91">
        <v>10</v>
      </c>
      <c r="B18" s="98" t="s">
        <v>307</v>
      </c>
      <c r="C18" s="98" t="s">
        <v>308</v>
      </c>
      <c r="D18" s="98" t="s">
        <v>309</v>
      </c>
      <c r="E18" s="139">
        <v>13000000</v>
      </c>
      <c r="F18" s="92"/>
      <c r="G18" s="182">
        <f t="shared" si="0"/>
        <v>21</v>
      </c>
      <c r="H18" s="176">
        <v>7000000</v>
      </c>
      <c r="I18" s="169"/>
      <c r="J18" s="294">
        <v>7</v>
      </c>
      <c r="K18" s="295"/>
      <c r="L18" s="294">
        <v>5</v>
      </c>
      <c r="M18" s="295"/>
      <c r="N18" s="294">
        <v>4</v>
      </c>
      <c r="O18" s="295"/>
      <c r="P18" s="294">
        <v>3</v>
      </c>
      <c r="Q18" s="295"/>
      <c r="R18" s="294">
        <v>2</v>
      </c>
      <c r="S18" s="380"/>
    </row>
    <row r="19" spans="1:20" ht="18" x14ac:dyDescent="0.25">
      <c r="A19" s="121"/>
      <c r="B19" s="289" t="s">
        <v>11</v>
      </c>
      <c r="C19" s="289"/>
      <c r="D19" s="289"/>
      <c r="E19" s="96">
        <f>SUM(E9:E18)</f>
        <v>263080000</v>
      </c>
      <c r="F19" s="130"/>
      <c r="G19" s="94">
        <f t="shared" si="0"/>
        <v>0</v>
      </c>
      <c r="H19" s="83">
        <f>SUM(H9:H18)</f>
        <v>40300000</v>
      </c>
      <c r="I19" s="2"/>
      <c r="J19" s="377"/>
      <c r="K19" s="381"/>
      <c r="L19" s="377"/>
      <c r="M19" s="381"/>
      <c r="N19" s="377"/>
      <c r="O19" s="381"/>
      <c r="P19" s="377"/>
      <c r="Q19" s="381"/>
      <c r="R19" s="377"/>
      <c r="S19" s="382"/>
      <c r="T19" s="17"/>
    </row>
    <row r="20" spans="1:20" ht="15.75" x14ac:dyDescent="0.25">
      <c r="A20" s="337" t="s">
        <v>32</v>
      </c>
      <c r="B20" s="338"/>
      <c r="C20" s="338"/>
      <c r="D20" s="338"/>
      <c r="E20" s="338"/>
      <c r="F20" s="338"/>
      <c r="G20" s="338"/>
      <c r="H20" s="338"/>
      <c r="I20" s="339"/>
      <c r="J20" s="353"/>
      <c r="K20" s="353"/>
      <c r="L20" s="353"/>
      <c r="M20" s="353"/>
      <c r="N20" s="353"/>
      <c r="O20" s="353"/>
      <c r="P20" s="353"/>
      <c r="Q20" s="353"/>
      <c r="R20" s="353"/>
      <c r="S20" s="353"/>
    </row>
    <row r="21" spans="1:20" ht="201" x14ac:dyDescent="0.3">
      <c r="A21" s="89">
        <v>1</v>
      </c>
      <c r="B21" s="95" t="s">
        <v>310</v>
      </c>
      <c r="C21" s="95" t="s">
        <v>57</v>
      </c>
      <c r="D21" s="95" t="s">
        <v>58</v>
      </c>
      <c r="E21" s="97">
        <v>17750000</v>
      </c>
      <c r="F21" s="95" t="s">
        <v>317</v>
      </c>
      <c r="G21" s="94">
        <f>SUM(J21+L21+N21+P21+R21)</f>
        <v>0</v>
      </c>
      <c r="H21" s="147"/>
      <c r="I21" s="2"/>
      <c r="J21" s="383"/>
      <c r="K21" s="383"/>
      <c r="L21" s="383"/>
      <c r="M21" s="383"/>
      <c r="N21" s="383"/>
      <c r="O21" s="383"/>
      <c r="P21" s="383"/>
      <c r="Q21" s="383"/>
      <c r="R21" s="383"/>
      <c r="S21" s="383"/>
    </row>
    <row r="22" spans="1:20" ht="87" x14ac:dyDescent="0.3">
      <c r="A22" s="89">
        <v>2</v>
      </c>
      <c r="B22" s="95" t="s">
        <v>311</v>
      </c>
      <c r="C22" s="95" t="s">
        <v>312</v>
      </c>
      <c r="D22" s="95" t="s">
        <v>313</v>
      </c>
      <c r="E22" s="97">
        <v>9791500</v>
      </c>
      <c r="F22" s="95" t="s">
        <v>318</v>
      </c>
      <c r="G22" s="94">
        <f>SUM(J22+L22+N22+P22+R22)</f>
        <v>0</v>
      </c>
      <c r="H22" s="147"/>
      <c r="I22" s="2"/>
      <c r="J22" s="371"/>
      <c r="K22" s="371"/>
      <c r="L22" s="371"/>
      <c r="M22" s="371"/>
      <c r="N22" s="371"/>
      <c r="O22" s="371"/>
      <c r="P22" s="371"/>
      <c r="Q22" s="371"/>
      <c r="R22" s="383"/>
      <c r="S22" s="383"/>
    </row>
    <row r="23" spans="1:20" ht="18.75" x14ac:dyDescent="0.3">
      <c r="A23" s="121"/>
      <c r="B23" s="314" t="s">
        <v>11</v>
      </c>
      <c r="C23" s="314"/>
      <c r="D23" s="314"/>
      <c r="E23" s="96">
        <f>SUM(E21:E22)</f>
        <v>27541500</v>
      </c>
      <c r="F23" s="130"/>
      <c r="G23" s="130">
        <f>SUM(G21)</f>
        <v>0</v>
      </c>
      <c r="H23" s="147">
        <f>SUM(H21)</f>
        <v>0</v>
      </c>
      <c r="I23" s="2"/>
      <c r="J23" s="370"/>
      <c r="K23" s="370"/>
      <c r="L23" s="370"/>
      <c r="M23" s="370"/>
      <c r="N23" s="370"/>
      <c r="O23" s="377"/>
      <c r="P23" s="370"/>
      <c r="Q23" s="370"/>
      <c r="R23" s="370"/>
      <c r="S23" s="377"/>
      <c r="T23" s="17"/>
    </row>
    <row r="24" spans="1:20" ht="30" x14ac:dyDescent="0.3">
      <c r="A24" s="132"/>
      <c r="B24" s="133"/>
      <c r="C24" s="106"/>
      <c r="D24" s="106"/>
      <c r="E24" s="37">
        <f>E7+E19+E23</f>
        <v>310621500</v>
      </c>
      <c r="F24" s="106"/>
      <c r="G24" s="64" t="s">
        <v>12</v>
      </c>
      <c r="H24" s="149">
        <f>H7+H19+H23</f>
        <v>44300000</v>
      </c>
      <c r="I24" s="1"/>
      <c r="J24" s="14"/>
      <c r="K24" s="14"/>
      <c r="L24" s="14"/>
      <c r="M24" s="14"/>
      <c r="N24" s="14"/>
      <c r="O24" s="14"/>
      <c r="P24" s="14"/>
      <c r="Q24" s="14"/>
      <c r="R24" s="14"/>
      <c r="S24" s="14"/>
      <c r="T24" s="17"/>
    </row>
    <row r="25" spans="1:20" x14ac:dyDescent="0.25">
      <c r="J25" s="17"/>
      <c r="K25" s="17"/>
      <c r="L25" s="17"/>
      <c r="M25" s="17"/>
      <c r="N25" s="17"/>
      <c r="O25" s="17"/>
      <c r="P25" s="17"/>
      <c r="Q25" s="17"/>
      <c r="R25" s="17"/>
      <c r="S25" s="17"/>
      <c r="T25" s="17"/>
    </row>
    <row r="26" spans="1:20" ht="15.75" x14ac:dyDescent="0.25">
      <c r="A26" s="337" t="s">
        <v>314</v>
      </c>
      <c r="B26" s="338"/>
      <c r="C26" s="338"/>
      <c r="D26" s="338"/>
      <c r="E26" s="338"/>
      <c r="F26" s="338"/>
      <c r="G26" s="338"/>
      <c r="H26" s="338"/>
      <c r="I26" s="339"/>
    </row>
    <row r="27" spans="1:20" x14ac:dyDescent="0.25">
      <c r="A27" s="38"/>
      <c r="B27" s="30" t="s">
        <v>315</v>
      </c>
      <c r="C27" s="18"/>
      <c r="D27" s="18"/>
      <c r="E27" s="20"/>
      <c r="F27" s="18"/>
      <c r="G27" s="18"/>
      <c r="H27" s="18"/>
      <c r="I27" s="18"/>
    </row>
  </sheetData>
  <mergeCells count="105">
    <mergeCell ref="A26:I26"/>
    <mergeCell ref="B23:D23"/>
    <mergeCell ref="J23:K23"/>
    <mergeCell ref="L23:M23"/>
    <mergeCell ref="N23:O23"/>
    <mergeCell ref="P23:Q23"/>
    <mergeCell ref="R23:S23"/>
    <mergeCell ref="J21:K21"/>
    <mergeCell ref="L21:M21"/>
    <mergeCell ref="N21:O21"/>
    <mergeCell ref="P21:Q21"/>
    <mergeCell ref="R21:S21"/>
    <mergeCell ref="J22:K22"/>
    <mergeCell ref="L22:M22"/>
    <mergeCell ref="N22:O22"/>
    <mergeCell ref="P22:Q22"/>
    <mergeCell ref="R22:S22"/>
    <mergeCell ref="A20:I20"/>
    <mergeCell ref="J20:K20"/>
    <mergeCell ref="L20:M20"/>
    <mergeCell ref="N20:O20"/>
    <mergeCell ref="P20:Q20"/>
    <mergeCell ref="R20:S20"/>
    <mergeCell ref="B19:D19"/>
    <mergeCell ref="J19:K19"/>
    <mergeCell ref="L19:M19"/>
    <mergeCell ref="N19:O19"/>
    <mergeCell ref="P19:Q19"/>
    <mergeCell ref="R19:S19"/>
    <mergeCell ref="N17:O17"/>
    <mergeCell ref="P17:Q17"/>
    <mergeCell ref="R17:S17"/>
    <mergeCell ref="J18:K18"/>
    <mergeCell ref="L18:M18"/>
    <mergeCell ref="J17:K17"/>
    <mergeCell ref="L17:M17"/>
    <mergeCell ref="N18:O18"/>
    <mergeCell ref="P18:Q18"/>
    <mergeCell ref="R18:S18"/>
    <mergeCell ref="J16:K16"/>
    <mergeCell ref="L16:M16"/>
    <mergeCell ref="N16:O16"/>
    <mergeCell ref="J15:K15"/>
    <mergeCell ref="L15:M15"/>
    <mergeCell ref="N15:O15"/>
    <mergeCell ref="P15:Q15"/>
    <mergeCell ref="P16:Q16"/>
    <mergeCell ref="R16:S16"/>
    <mergeCell ref="R15:S15"/>
    <mergeCell ref="J14:K14"/>
    <mergeCell ref="L14:M14"/>
    <mergeCell ref="N14:O14"/>
    <mergeCell ref="P14:Q14"/>
    <mergeCell ref="R14:S14"/>
    <mergeCell ref="J13:K13"/>
    <mergeCell ref="L13:M13"/>
    <mergeCell ref="N13:O13"/>
    <mergeCell ref="P13:Q13"/>
    <mergeCell ref="R13:S13"/>
    <mergeCell ref="J12:K12"/>
    <mergeCell ref="J11:K11"/>
    <mergeCell ref="L11:M11"/>
    <mergeCell ref="N11:O11"/>
    <mergeCell ref="P11:Q11"/>
    <mergeCell ref="R11:S11"/>
    <mergeCell ref="L12:M12"/>
    <mergeCell ref="N12:O12"/>
    <mergeCell ref="P12:Q12"/>
    <mergeCell ref="R12:S12"/>
    <mergeCell ref="J10:K10"/>
    <mergeCell ref="L10:M10"/>
    <mergeCell ref="N10:O10"/>
    <mergeCell ref="P10:Q10"/>
    <mergeCell ref="R10:S10"/>
    <mergeCell ref="J9:K9"/>
    <mergeCell ref="L9:M9"/>
    <mergeCell ref="N9:O9"/>
    <mergeCell ref="P9:Q9"/>
    <mergeCell ref="R9:S9"/>
    <mergeCell ref="R7:S7"/>
    <mergeCell ref="A8:I8"/>
    <mergeCell ref="J8:K8"/>
    <mergeCell ref="L8:M8"/>
    <mergeCell ref="N8:O8"/>
    <mergeCell ref="P8:Q8"/>
    <mergeCell ref="R8:S8"/>
    <mergeCell ref="B7:D7"/>
    <mergeCell ref="J7:K7"/>
    <mergeCell ref="L7:M7"/>
    <mergeCell ref="N7:O7"/>
    <mergeCell ref="P7:Q7"/>
    <mergeCell ref="J6:K6"/>
    <mergeCell ref="L6:M6"/>
    <mergeCell ref="N6:O6"/>
    <mergeCell ref="P6:Q6"/>
    <mergeCell ref="R6:S6"/>
    <mergeCell ref="B1:E1"/>
    <mergeCell ref="J1:K5"/>
    <mergeCell ref="L1:M5"/>
    <mergeCell ref="N1:O5"/>
    <mergeCell ref="P1:Q5"/>
    <mergeCell ref="R1:S5"/>
    <mergeCell ref="A2:B2"/>
    <mergeCell ref="B3:C3"/>
    <mergeCell ref="A5:I5"/>
  </mergeCells>
  <pageMargins left="0.7" right="0.7" top="0.75" bottom="0.75" header="0.3" footer="0.3"/>
  <pageSetup paperSize="9" scale="37" fitToHeight="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zoomScale="70" zoomScaleNormal="70" workbookViewId="0">
      <selection activeCell="L21" sqref="L21:M21"/>
    </sheetView>
  </sheetViews>
  <sheetFormatPr defaultRowHeight="15" x14ac:dyDescent="0.25"/>
  <cols>
    <col min="1" max="1" width="10.140625" style="36" customWidth="1"/>
    <col min="2" max="2" width="34.42578125" customWidth="1"/>
    <col min="3" max="3" width="29.7109375" customWidth="1"/>
    <col min="4" max="4" width="38.28515625" customWidth="1"/>
    <col min="5" max="5" width="15.28515625" style="21" customWidth="1"/>
    <col min="6" max="6" width="22.85546875" bestFit="1" customWidth="1"/>
    <col min="7" max="7" width="15.42578125" customWidth="1"/>
    <col min="8" max="8" width="21.42578125" customWidth="1"/>
    <col min="9" max="9" width="26.42578125"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0</v>
      </c>
      <c r="C1" s="259"/>
      <c r="D1" s="259"/>
      <c r="E1" s="260"/>
      <c r="F1" s="73"/>
      <c r="G1" s="73"/>
      <c r="H1" s="73"/>
      <c r="I1" s="104"/>
      <c r="J1" s="261" t="s">
        <v>21</v>
      </c>
      <c r="K1" s="262"/>
      <c r="L1" s="267" t="s">
        <v>22</v>
      </c>
      <c r="M1" s="262"/>
      <c r="N1" s="261" t="s">
        <v>23</v>
      </c>
      <c r="O1" s="268"/>
      <c r="P1" s="261" t="s">
        <v>325</v>
      </c>
      <c r="Q1" s="262"/>
      <c r="R1" s="261" t="s">
        <v>24</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6"/>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40</v>
      </c>
      <c r="I4" s="129" t="s">
        <v>10</v>
      </c>
      <c r="J4" s="263"/>
      <c r="K4" s="264"/>
      <c r="L4" s="263"/>
      <c r="M4" s="264"/>
      <c r="N4" s="269"/>
      <c r="O4" s="270"/>
      <c r="P4" s="263"/>
      <c r="Q4" s="264"/>
      <c r="R4" s="263"/>
      <c r="S4" s="264"/>
    </row>
    <row r="5" spans="1:19" s="8" customFormat="1" ht="15.75" thickBot="1" x14ac:dyDescent="0.3">
      <c r="A5" s="329" t="s">
        <v>31</v>
      </c>
      <c r="B5" s="305"/>
      <c r="C5" s="305"/>
      <c r="D5" s="305"/>
      <c r="E5" s="305"/>
      <c r="F5" s="305"/>
      <c r="G5" s="305"/>
      <c r="H5" s="305"/>
      <c r="I5" s="305"/>
      <c r="J5" s="265"/>
      <c r="K5" s="266"/>
      <c r="L5" s="265"/>
      <c r="M5" s="266"/>
      <c r="N5" s="271"/>
      <c r="O5" s="272"/>
      <c r="P5" s="265"/>
      <c r="Q5" s="266"/>
      <c r="R5" s="265"/>
      <c r="S5" s="266"/>
    </row>
    <row r="6" spans="1:19" ht="63.75" customHeight="1" x14ac:dyDescent="0.25">
      <c r="A6" s="91">
        <v>1</v>
      </c>
      <c r="B6" s="98" t="s">
        <v>279</v>
      </c>
      <c r="C6" s="98" t="s">
        <v>280</v>
      </c>
      <c r="D6" s="98" t="s">
        <v>281</v>
      </c>
      <c r="E6" s="139">
        <v>20000000</v>
      </c>
      <c r="F6" s="77"/>
      <c r="G6" s="94">
        <f>SUM(J6+L6+N6+P6+R6)</f>
        <v>52</v>
      </c>
      <c r="H6" s="67">
        <v>5000000</v>
      </c>
      <c r="I6" s="67"/>
      <c r="J6" s="342">
        <v>6</v>
      </c>
      <c r="K6" s="343"/>
      <c r="L6" s="342">
        <v>22</v>
      </c>
      <c r="M6" s="343"/>
      <c r="N6" s="342">
        <v>8</v>
      </c>
      <c r="O6" s="343"/>
      <c r="P6" s="342">
        <v>8</v>
      </c>
      <c r="Q6" s="343"/>
      <c r="R6" s="384">
        <v>8</v>
      </c>
      <c r="S6" s="385"/>
    </row>
    <row r="7" spans="1:19" x14ac:dyDescent="0.25">
      <c r="A7" s="121"/>
      <c r="B7" s="289" t="s">
        <v>11</v>
      </c>
      <c r="C7" s="289"/>
      <c r="D7" s="289"/>
      <c r="E7" s="96">
        <f>SUM(E6:E6)</f>
        <v>20000000</v>
      </c>
      <c r="F7" s="130"/>
      <c r="G7" s="94">
        <f>SUM(G6)</f>
        <v>52</v>
      </c>
      <c r="H7" s="73"/>
      <c r="I7" s="73"/>
      <c r="J7" s="320"/>
      <c r="K7" s="320"/>
      <c r="L7" s="320"/>
      <c r="M7" s="320"/>
      <c r="N7" s="320"/>
      <c r="O7" s="320"/>
      <c r="P7" s="320"/>
      <c r="Q7" s="320"/>
      <c r="R7" s="320"/>
      <c r="S7" s="320"/>
    </row>
    <row r="8" spans="1:19" ht="15.75" customHeight="1" x14ac:dyDescent="0.25">
      <c r="A8" s="352" t="s">
        <v>33</v>
      </c>
      <c r="B8" s="206"/>
      <c r="C8" s="206"/>
      <c r="D8" s="206"/>
      <c r="E8" s="206"/>
      <c r="F8" s="206"/>
      <c r="G8" s="206"/>
      <c r="H8" s="206"/>
      <c r="I8" s="207"/>
      <c r="J8" s="353"/>
      <c r="K8" s="353"/>
      <c r="L8" s="353"/>
      <c r="M8" s="353"/>
      <c r="N8" s="353"/>
      <c r="O8" s="353"/>
      <c r="P8" s="353"/>
      <c r="Q8" s="353"/>
      <c r="R8" s="353"/>
      <c r="S8" s="353"/>
    </row>
    <row r="9" spans="1:19" ht="73.5" customHeight="1" x14ac:dyDescent="0.25">
      <c r="A9" s="91">
        <v>1</v>
      </c>
      <c r="B9" s="98" t="s">
        <v>282</v>
      </c>
      <c r="C9" s="98" t="s">
        <v>51</v>
      </c>
      <c r="D9" s="98" t="s">
        <v>52</v>
      </c>
      <c r="E9" s="139">
        <v>50000000</v>
      </c>
      <c r="F9" s="92"/>
      <c r="G9" s="94">
        <f t="shared" ref="G9:G19" si="0">SUM(J9+L9+N9+P9+R9)</f>
        <v>63</v>
      </c>
      <c r="H9" s="67">
        <v>0</v>
      </c>
      <c r="I9" s="74"/>
      <c r="J9" s="246">
        <v>10</v>
      </c>
      <c r="K9" s="247"/>
      <c r="L9" s="246">
        <v>25</v>
      </c>
      <c r="M9" s="247"/>
      <c r="N9" s="246">
        <v>10</v>
      </c>
      <c r="O9" s="247"/>
      <c r="P9" s="246">
        <v>8</v>
      </c>
      <c r="Q9" s="247"/>
      <c r="R9" s="246">
        <v>10</v>
      </c>
      <c r="S9" s="247"/>
    </row>
    <row r="10" spans="1:19" ht="90" customHeight="1" x14ac:dyDescent="0.25">
      <c r="A10" s="91">
        <v>2</v>
      </c>
      <c r="B10" s="98" t="s">
        <v>283</v>
      </c>
      <c r="C10" s="98" t="s">
        <v>284</v>
      </c>
      <c r="D10" s="98" t="s">
        <v>285</v>
      </c>
      <c r="E10" s="139">
        <v>11100000</v>
      </c>
      <c r="F10" s="92"/>
      <c r="G10" s="94">
        <f t="shared" si="0"/>
        <v>31</v>
      </c>
      <c r="H10" s="67">
        <v>5000000</v>
      </c>
      <c r="I10" s="74"/>
      <c r="J10" s="246">
        <v>8</v>
      </c>
      <c r="K10" s="247"/>
      <c r="L10" s="246">
        <v>2</v>
      </c>
      <c r="M10" s="247"/>
      <c r="N10" s="246">
        <v>9</v>
      </c>
      <c r="O10" s="247"/>
      <c r="P10" s="246">
        <v>6</v>
      </c>
      <c r="Q10" s="247"/>
      <c r="R10" s="246">
        <v>6</v>
      </c>
      <c r="S10" s="247"/>
    </row>
    <row r="11" spans="1:19" ht="50.25" customHeight="1" x14ac:dyDescent="0.25">
      <c r="A11" s="91">
        <v>3</v>
      </c>
      <c r="B11" s="98" t="s">
        <v>286</v>
      </c>
      <c r="C11" s="98" t="s">
        <v>287</v>
      </c>
      <c r="D11" s="98" t="s">
        <v>288</v>
      </c>
      <c r="E11" s="139">
        <v>35000000</v>
      </c>
      <c r="F11" s="92"/>
      <c r="G11" s="94">
        <f t="shared" si="0"/>
        <v>49</v>
      </c>
      <c r="H11" s="85">
        <v>15000000</v>
      </c>
      <c r="I11" s="84"/>
      <c r="J11" s="246">
        <v>8</v>
      </c>
      <c r="K11" s="247"/>
      <c r="L11" s="246">
        <v>20</v>
      </c>
      <c r="M11" s="247"/>
      <c r="N11" s="246">
        <v>9</v>
      </c>
      <c r="O11" s="247"/>
      <c r="P11" s="246">
        <v>8</v>
      </c>
      <c r="Q11" s="247"/>
      <c r="R11" s="246">
        <v>4</v>
      </c>
      <c r="S11" s="247"/>
    </row>
    <row r="12" spans="1:19" ht="63" customHeight="1" x14ac:dyDescent="0.25">
      <c r="A12" s="91">
        <v>4</v>
      </c>
      <c r="B12" s="98" t="s">
        <v>289</v>
      </c>
      <c r="C12" s="98" t="s">
        <v>290</v>
      </c>
      <c r="D12" s="98" t="s">
        <v>291</v>
      </c>
      <c r="E12" s="139">
        <v>50000000</v>
      </c>
      <c r="F12" s="92"/>
      <c r="G12" s="94">
        <f t="shared" si="0"/>
        <v>63</v>
      </c>
      <c r="H12" s="85">
        <v>0</v>
      </c>
      <c r="I12" s="84"/>
      <c r="J12" s="246">
        <v>10</v>
      </c>
      <c r="K12" s="247"/>
      <c r="L12" s="246">
        <v>35</v>
      </c>
      <c r="M12" s="247"/>
      <c r="N12" s="246">
        <v>6</v>
      </c>
      <c r="O12" s="247"/>
      <c r="P12" s="246">
        <v>6</v>
      </c>
      <c r="Q12" s="247"/>
      <c r="R12" s="246">
        <v>6</v>
      </c>
      <c r="S12" s="247"/>
    </row>
    <row r="13" spans="1:19" ht="55.5" customHeight="1" x14ac:dyDescent="0.25">
      <c r="A13" s="91">
        <v>5</v>
      </c>
      <c r="B13" s="98" t="s">
        <v>292</v>
      </c>
      <c r="C13" s="98" t="s">
        <v>293</v>
      </c>
      <c r="D13" s="98" t="s">
        <v>294</v>
      </c>
      <c r="E13" s="139">
        <v>14000000</v>
      </c>
      <c r="F13" s="92"/>
      <c r="G13" s="94">
        <f t="shared" si="0"/>
        <v>61</v>
      </c>
      <c r="H13" s="85">
        <v>7000000</v>
      </c>
      <c r="I13" s="84"/>
      <c r="J13" s="246">
        <v>8</v>
      </c>
      <c r="K13" s="247"/>
      <c r="L13" s="246">
        <v>25</v>
      </c>
      <c r="M13" s="247"/>
      <c r="N13" s="246">
        <v>12</v>
      </c>
      <c r="O13" s="247"/>
      <c r="P13" s="246">
        <v>8</v>
      </c>
      <c r="Q13" s="247"/>
      <c r="R13" s="246">
        <v>8</v>
      </c>
      <c r="S13" s="247"/>
    </row>
    <row r="14" spans="1:19" ht="63" customHeight="1" x14ac:dyDescent="0.25">
      <c r="A14" s="91">
        <v>6</v>
      </c>
      <c r="B14" s="98" t="s">
        <v>295</v>
      </c>
      <c r="C14" s="98" t="s">
        <v>296</v>
      </c>
      <c r="D14" s="98" t="s">
        <v>297</v>
      </c>
      <c r="E14" s="139">
        <v>20000000</v>
      </c>
      <c r="F14" s="92"/>
      <c r="G14" s="94">
        <f t="shared" si="0"/>
        <v>30</v>
      </c>
      <c r="H14" s="85">
        <v>0</v>
      </c>
      <c r="I14" s="87" t="s">
        <v>332</v>
      </c>
      <c r="J14" s="246">
        <v>0</v>
      </c>
      <c r="K14" s="247"/>
      <c r="L14" s="246">
        <v>30</v>
      </c>
      <c r="M14" s="247"/>
      <c r="N14" s="246">
        <v>0</v>
      </c>
      <c r="O14" s="247"/>
      <c r="P14" s="246">
        <v>0</v>
      </c>
      <c r="Q14" s="247"/>
      <c r="R14" s="246">
        <v>0</v>
      </c>
      <c r="S14" s="247"/>
    </row>
    <row r="15" spans="1:19" ht="62.25" customHeight="1" x14ac:dyDescent="0.25">
      <c r="A15" s="91">
        <v>7</v>
      </c>
      <c r="B15" s="98" t="s">
        <v>298</v>
      </c>
      <c r="C15" s="98" t="s">
        <v>299</v>
      </c>
      <c r="D15" s="98" t="s">
        <v>300</v>
      </c>
      <c r="E15" s="139">
        <v>27985400</v>
      </c>
      <c r="F15" s="92"/>
      <c r="G15" s="94">
        <f t="shared" si="0"/>
        <v>57</v>
      </c>
      <c r="H15" s="67">
        <v>0</v>
      </c>
      <c r="I15" s="74"/>
      <c r="J15" s="246">
        <v>10</v>
      </c>
      <c r="K15" s="247"/>
      <c r="L15" s="246">
        <v>17</v>
      </c>
      <c r="M15" s="247"/>
      <c r="N15" s="246">
        <v>14</v>
      </c>
      <c r="O15" s="247"/>
      <c r="P15" s="246">
        <v>8</v>
      </c>
      <c r="Q15" s="247"/>
      <c r="R15" s="246">
        <v>8</v>
      </c>
      <c r="S15" s="247"/>
    </row>
    <row r="16" spans="1:19" ht="57.75" x14ac:dyDescent="0.25">
      <c r="A16" s="91">
        <v>8</v>
      </c>
      <c r="B16" s="98" t="s">
        <v>301</v>
      </c>
      <c r="C16" s="98" t="s">
        <v>302</v>
      </c>
      <c r="D16" s="98" t="s">
        <v>303</v>
      </c>
      <c r="E16" s="139">
        <v>30000000</v>
      </c>
      <c r="F16" s="92"/>
      <c r="G16" s="94">
        <f t="shared" si="0"/>
        <v>72</v>
      </c>
      <c r="H16" s="86">
        <v>0</v>
      </c>
      <c r="I16" s="78"/>
      <c r="J16" s="246">
        <v>10</v>
      </c>
      <c r="K16" s="247"/>
      <c r="L16" s="246">
        <v>40</v>
      </c>
      <c r="M16" s="247"/>
      <c r="N16" s="246">
        <v>10</v>
      </c>
      <c r="O16" s="247"/>
      <c r="P16" s="246">
        <v>6</v>
      </c>
      <c r="Q16" s="247"/>
      <c r="R16" s="246">
        <v>6</v>
      </c>
      <c r="S16" s="247"/>
    </row>
    <row r="17" spans="1:20" ht="66.75" customHeight="1" x14ac:dyDescent="0.25">
      <c r="A17" s="91">
        <v>9</v>
      </c>
      <c r="B17" s="98" t="s">
        <v>304</v>
      </c>
      <c r="C17" s="98" t="s">
        <v>305</v>
      </c>
      <c r="D17" s="98" t="s">
        <v>306</v>
      </c>
      <c r="E17" s="139">
        <v>12000000</v>
      </c>
      <c r="F17" s="92"/>
      <c r="G17" s="94">
        <f t="shared" si="0"/>
        <v>57</v>
      </c>
      <c r="H17" s="67">
        <v>0</v>
      </c>
      <c r="I17" s="74"/>
      <c r="J17" s="246">
        <v>10</v>
      </c>
      <c r="K17" s="247"/>
      <c r="L17" s="246">
        <v>16</v>
      </c>
      <c r="M17" s="247"/>
      <c r="N17" s="246">
        <v>13</v>
      </c>
      <c r="O17" s="247"/>
      <c r="P17" s="246">
        <v>9</v>
      </c>
      <c r="Q17" s="247"/>
      <c r="R17" s="246">
        <v>9</v>
      </c>
      <c r="S17" s="247"/>
    </row>
    <row r="18" spans="1:20" ht="75" customHeight="1" x14ac:dyDescent="0.25">
      <c r="A18" s="91">
        <v>10</v>
      </c>
      <c r="B18" s="98" t="s">
        <v>307</v>
      </c>
      <c r="C18" s="98" t="s">
        <v>308</v>
      </c>
      <c r="D18" s="98" t="s">
        <v>309</v>
      </c>
      <c r="E18" s="139">
        <v>13000000</v>
      </c>
      <c r="F18" s="92"/>
      <c r="G18" s="94">
        <f t="shared" si="0"/>
        <v>49</v>
      </c>
      <c r="H18" s="67">
        <v>13000000</v>
      </c>
      <c r="I18" s="74"/>
      <c r="J18" s="246">
        <v>6</v>
      </c>
      <c r="K18" s="247"/>
      <c r="L18" s="246">
        <v>25</v>
      </c>
      <c r="M18" s="247"/>
      <c r="N18" s="246">
        <v>6</v>
      </c>
      <c r="O18" s="247"/>
      <c r="P18" s="246">
        <v>6</v>
      </c>
      <c r="Q18" s="247"/>
      <c r="R18" s="246">
        <v>6</v>
      </c>
      <c r="S18" s="247"/>
    </row>
    <row r="19" spans="1:20" ht="18" x14ac:dyDescent="0.25">
      <c r="A19" s="121"/>
      <c r="B19" s="289" t="s">
        <v>11</v>
      </c>
      <c r="C19" s="289"/>
      <c r="D19" s="289"/>
      <c r="E19" s="96">
        <f>SUM(E9:E18)</f>
        <v>263085400</v>
      </c>
      <c r="F19" s="130"/>
      <c r="G19" s="94">
        <f t="shared" si="0"/>
        <v>0</v>
      </c>
      <c r="H19" s="83">
        <f>SUM(H9:H18)</f>
        <v>40000000</v>
      </c>
      <c r="I19" s="2"/>
      <c r="J19" s="377"/>
      <c r="K19" s="381"/>
      <c r="L19" s="377"/>
      <c r="M19" s="381"/>
      <c r="N19" s="377"/>
      <c r="O19" s="381"/>
      <c r="P19" s="377"/>
      <c r="Q19" s="381"/>
      <c r="R19" s="377"/>
      <c r="S19" s="382"/>
      <c r="T19" s="17"/>
    </row>
    <row r="20" spans="1:20" ht="15.75" x14ac:dyDescent="0.25">
      <c r="A20" s="337" t="s">
        <v>32</v>
      </c>
      <c r="B20" s="338"/>
      <c r="C20" s="338"/>
      <c r="D20" s="338"/>
      <c r="E20" s="338"/>
      <c r="F20" s="338"/>
      <c r="G20" s="338"/>
      <c r="H20" s="338"/>
      <c r="I20" s="339"/>
      <c r="J20" s="353"/>
      <c r="K20" s="353"/>
      <c r="L20" s="353"/>
      <c r="M20" s="353"/>
      <c r="N20" s="353"/>
      <c r="O20" s="353"/>
      <c r="P20" s="353"/>
      <c r="Q20" s="353"/>
      <c r="R20" s="353"/>
      <c r="S20" s="353"/>
    </row>
    <row r="21" spans="1:20" ht="200.25" x14ac:dyDescent="0.25">
      <c r="A21" s="89">
        <v>1</v>
      </c>
      <c r="B21" s="95" t="s">
        <v>310</v>
      </c>
      <c r="C21" s="95" t="s">
        <v>57</v>
      </c>
      <c r="D21" s="95" t="s">
        <v>58</v>
      </c>
      <c r="E21" s="97">
        <v>17750000</v>
      </c>
      <c r="F21" s="95" t="s">
        <v>317</v>
      </c>
      <c r="G21" s="94">
        <f>SUM(J21+L21+N21+P21+R21)</f>
        <v>0</v>
      </c>
      <c r="H21" s="74">
        <v>0</v>
      </c>
      <c r="I21" s="74"/>
      <c r="J21" s="386">
        <v>0</v>
      </c>
      <c r="K21" s="386"/>
      <c r="L21" s="386">
        <v>0</v>
      </c>
      <c r="M21" s="386"/>
      <c r="N21" s="386">
        <v>0</v>
      </c>
      <c r="O21" s="386"/>
      <c r="P21" s="386">
        <v>0</v>
      </c>
      <c r="Q21" s="386"/>
      <c r="R21" s="386">
        <v>0</v>
      </c>
      <c r="S21" s="386"/>
    </row>
    <row r="22" spans="1:20" ht="102" customHeight="1" x14ac:dyDescent="0.25">
      <c r="A22" s="89">
        <v>2</v>
      </c>
      <c r="B22" s="95" t="s">
        <v>311</v>
      </c>
      <c r="C22" s="95" t="s">
        <v>312</v>
      </c>
      <c r="D22" s="95" t="s">
        <v>313</v>
      </c>
      <c r="E22" s="97">
        <v>9791500</v>
      </c>
      <c r="F22" s="95" t="s">
        <v>318</v>
      </c>
      <c r="G22" s="94">
        <f>SUM(J22+L22+N22+P22+R22)</f>
        <v>0</v>
      </c>
      <c r="H22" s="74">
        <v>0</v>
      </c>
      <c r="I22" s="74"/>
      <c r="J22" s="287">
        <v>0</v>
      </c>
      <c r="K22" s="287"/>
      <c r="L22" s="287">
        <v>0</v>
      </c>
      <c r="M22" s="287"/>
      <c r="N22" s="287">
        <v>0</v>
      </c>
      <c r="O22" s="287"/>
      <c r="P22" s="287">
        <v>0</v>
      </c>
      <c r="Q22" s="287"/>
      <c r="R22" s="386">
        <v>0</v>
      </c>
      <c r="S22" s="386"/>
    </row>
    <row r="23" spans="1:20" ht="18.75" x14ac:dyDescent="0.3">
      <c r="A23" s="121"/>
      <c r="B23" s="314" t="s">
        <v>11</v>
      </c>
      <c r="C23" s="314"/>
      <c r="D23" s="314"/>
      <c r="E23" s="96">
        <f>SUM(E21:E22)</f>
        <v>27541500</v>
      </c>
      <c r="F23" s="130"/>
      <c r="G23" s="130">
        <f>SUM(G21)</f>
        <v>0</v>
      </c>
      <c r="H23" s="147">
        <f>SUM(H21)</f>
        <v>0</v>
      </c>
      <c r="I23" s="2"/>
      <c r="J23" s="370"/>
      <c r="K23" s="370"/>
      <c r="L23" s="370"/>
      <c r="M23" s="370"/>
      <c r="N23" s="370"/>
      <c r="O23" s="377"/>
      <c r="P23" s="370"/>
      <c r="Q23" s="370"/>
      <c r="R23" s="370"/>
      <c r="S23" s="377"/>
      <c r="T23" s="17"/>
    </row>
    <row r="24" spans="1:20" ht="30" x14ac:dyDescent="0.3">
      <c r="A24" s="132"/>
      <c r="B24" s="133"/>
      <c r="C24" s="106"/>
      <c r="D24" s="106"/>
      <c r="E24" s="37">
        <f>E7+E19+E23</f>
        <v>310626900</v>
      </c>
      <c r="F24" s="106"/>
      <c r="G24" s="64" t="s">
        <v>12</v>
      </c>
      <c r="H24" s="149">
        <f>H7+H19+H23</f>
        <v>40000000</v>
      </c>
      <c r="I24" s="1"/>
      <c r="J24" s="14"/>
      <c r="K24" s="14"/>
      <c r="L24" s="14"/>
      <c r="M24" s="14"/>
      <c r="N24" s="14"/>
      <c r="O24" s="14"/>
      <c r="P24" s="14"/>
      <c r="Q24" s="14"/>
      <c r="R24" s="14"/>
      <c r="S24" s="14"/>
      <c r="T24" s="17"/>
    </row>
    <row r="25" spans="1:20" x14ac:dyDescent="0.25">
      <c r="J25" s="17"/>
      <c r="K25" s="17"/>
      <c r="L25" s="17"/>
      <c r="M25" s="17"/>
      <c r="N25" s="17"/>
      <c r="O25" s="17"/>
      <c r="P25" s="17"/>
      <c r="Q25" s="17"/>
      <c r="R25" s="17"/>
      <c r="S25" s="17"/>
      <c r="T25" s="17"/>
    </row>
    <row r="26" spans="1:20" ht="15.75" x14ac:dyDescent="0.25">
      <c r="A26" s="337" t="s">
        <v>314</v>
      </c>
      <c r="B26" s="338"/>
      <c r="C26" s="338"/>
      <c r="D26" s="338"/>
      <c r="E26" s="338"/>
      <c r="F26" s="338"/>
      <c r="G26" s="338"/>
      <c r="H26" s="338"/>
      <c r="I26" s="339"/>
    </row>
    <row r="27" spans="1:20" x14ac:dyDescent="0.25">
      <c r="A27" s="38"/>
      <c r="B27" s="30" t="s">
        <v>315</v>
      </c>
      <c r="C27" s="18"/>
      <c r="D27" s="18"/>
      <c r="E27" s="20"/>
      <c r="F27" s="18"/>
      <c r="G27" s="18"/>
      <c r="H27" s="18"/>
      <c r="I27" s="18"/>
    </row>
  </sheetData>
  <mergeCells count="105">
    <mergeCell ref="A26:I26"/>
    <mergeCell ref="B23:D23"/>
    <mergeCell ref="J23:K23"/>
    <mergeCell ref="L23:M23"/>
    <mergeCell ref="N23:O23"/>
    <mergeCell ref="P23:Q23"/>
    <mergeCell ref="R23:S23"/>
    <mergeCell ref="J21:K21"/>
    <mergeCell ref="L21:M21"/>
    <mergeCell ref="N21:O21"/>
    <mergeCell ref="P21:Q21"/>
    <mergeCell ref="R21:S21"/>
    <mergeCell ref="J22:K22"/>
    <mergeCell ref="L22:M22"/>
    <mergeCell ref="A20:I20"/>
    <mergeCell ref="J20:K20"/>
    <mergeCell ref="L20:M20"/>
    <mergeCell ref="N20:O20"/>
    <mergeCell ref="P20:Q20"/>
    <mergeCell ref="R20:S20"/>
    <mergeCell ref="N22:O22"/>
    <mergeCell ref="P22:Q22"/>
    <mergeCell ref="R22:S22"/>
    <mergeCell ref="B19:D19"/>
    <mergeCell ref="J19:K19"/>
    <mergeCell ref="L19:M19"/>
    <mergeCell ref="N19:O19"/>
    <mergeCell ref="P19:Q19"/>
    <mergeCell ref="R19:S19"/>
    <mergeCell ref="J17:K17"/>
    <mergeCell ref="L17:M17"/>
    <mergeCell ref="N17:O17"/>
    <mergeCell ref="P17:Q17"/>
    <mergeCell ref="R17:S17"/>
    <mergeCell ref="J18:K18"/>
    <mergeCell ref="L18:M18"/>
    <mergeCell ref="N18:O18"/>
    <mergeCell ref="P18:Q18"/>
    <mergeCell ref="R18:S18"/>
    <mergeCell ref="J15:K15"/>
    <mergeCell ref="L15:M15"/>
    <mergeCell ref="N15:O15"/>
    <mergeCell ref="P15:Q15"/>
    <mergeCell ref="R15:S15"/>
    <mergeCell ref="J16:K16"/>
    <mergeCell ref="L16:M16"/>
    <mergeCell ref="N16:O16"/>
    <mergeCell ref="P16:Q16"/>
    <mergeCell ref="R16:S16"/>
    <mergeCell ref="J13:K13"/>
    <mergeCell ref="L13:M13"/>
    <mergeCell ref="N13:O13"/>
    <mergeCell ref="P13:Q13"/>
    <mergeCell ref="R13:S13"/>
    <mergeCell ref="J14:K14"/>
    <mergeCell ref="L14:M14"/>
    <mergeCell ref="N14:O14"/>
    <mergeCell ref="P14:Q14"/>
    <mergeCell ref="R14:S14"/>
    <mergeCell ref="J11:K11"/>
    <mergeCell ref="L11:M11"/>
    <mergeCell ref="N11:O11"/>
    <mergeCell ref="P11:Q11"/>
    <mergeCell ref="R11:S11"/>
    <mergeCell ref="J12:K12"/>
    <mergeCell ref="L12:M12"/>
    <mergeCell ref="N12:O12"/>
    <mergeCell ref="P12:Q12"/>
    <mergeCell ref="R12:S12"/>
    <mergeCell ref="J9:K9"/>
    <mergeCell ref="L9:M9"/>
    <mergeCell ref="N9:O9"/>
    <mergeCell ref="P9:Q9"/>
    <mergeCell ref="R9:S9"/>
    <mergeCell ref="J10:K10"/>
    <mergeCell ref="L10:M10"/>
    <mergeCell ref="N10:O10"/>
    <mergeCell ref="P10:Q10"/>
    <mergeCell ref="R10:S10"/>
    <mergeCell ref="R7:S7"/>
    <mergeCell ref="A8:I8"/>
    <mergeCell ref="J8:K8"/>
    <mergeCell ref="L8:M8"/>
    <mergeCell ref="N8:O8"/>
    <mergeCell ref="P8:Q8"/>
    <mergeCell ref="R8:S8"/>
    <mergeCell ref="B7:D7"/>
    <mergeCell ref="J7:K7"/>
    <mergeCell ref="L7:M7"/>
    <mergeCell ref="N7:O7"/>
    <mergeCell ref="P7:Q7"/>
    <mergeCell ref="J6:K6"/>
    <mergeCell ref="L6:M6"/>
    <mergeCell ref="N6:O6"/>
    <mergeCell ref="P6:Q6"/>
    <mergeCell ref="R6:S6"/>
    <mergeCell ref="B1:E1"/>
    <mergeCell ref="J1:K5"/>
    <mergeCell ref="L1:M5"/>
    <mergeCell ref="N1:O5"/>
    <mergeCell ref="P1:Q5"/>
    <mergeCell ref="R1:S5"/>
    <mergeCell ref="A2:B2"/>
    <mergeCell ref="B3:C3"/>
    <mergeCell ref="A5:I5"/>
  </mergeCells>
  <pageMargins left="0.7" right="0.7" top="0.75" bottom="0.75" header="0.3" footer="0.3"/>
  <pageSetup paperSize="9" scale="37" fitToHeight="0"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23"/>
  <sheetViews>
    <sheetView view="pageBreakPreview" zoomScale="60" zoomScaleNormal="70" workbookViewId="0">
      <selection sqref="A1:G1"/>
    </sheetView>
  </sheetViews>
  <sheetFormatPr defaultRowHeight="15" x14ac:dyDescent="0.25"/>
  <cols>
    <col min="1" max="2" width="32.5703125" style="199" customWidth="1"/>
    <col min="3" max="3" width="59.85546875" style="199" customWidth="1"/>
    <col min="4" max="4" width="61.85546875" style="199" customWidth="1"/>
    <col min="5" max="5" width="62" style="199" customWidth="1"/>
    <col min="6" max="6" width="50.85546875" style="199" customWidth="1"/>
    <col min="7" max="7" width="63" style="199" customWidth="1"/>
    <col min="8" max="16384" width="9.140625" style="199"/>
  </cols>
  <sheetData>
    <row r="1" spans="1:7" ht="81" customHeight="1" thickBot="1" x14ac:dyDescent="0.3">
      <c r="A1" s="325" t="s">
        <v>342</v>
      </c>
      <c r="B1" s="326"/>
      <c r="C1" s="326"/>
      <c r="D1" s="326"/>
      <c r="E1" s="326"/>
      <c r="F1" s="326"/>
      <c r="G1" s="326"/>
    </row>
    <row r="2" spans="1:7" ht="61.5" customHeight="1" x14ac:dyDescent="0.25">
      <c r="A2" s="210"/>
      <c r="B2" s="211"/>
      <c r="C2" s="393" t="s">
        <v>378</v>
      </c>
      <c r="D2" s="390" t="s">
        <v>374</v>
      </c>
      <c r="E2" s="387" t="s">
        <v>375</v>
      </c>
      <c r="F2" s="393" t="s">
        <v>376</v>
      </c>
      <c r="G2" s="387" t="s">
        <v>377</v>
      </c>
    </row>
    <row r="3" spans="1:7" ht="105" customHeight="1" x14ac:dyDescent="0.25">
      <c r="A3" s="212" t="s">
        <v>9</v>
      </c>
      <c r="B3" s="213"/>
      <c r="C3" s="391"/>
      <c r="D3" s="391"/>
      <c r="E3" s="388"/>
      <c r="F3" s="391"/>
      <c r="G3" s="388"/>
    </row>
    <row r="4" spans="1:7" ht="123.75" customHeight="1" thickBot="1" x14ac:dyDescent="0.3">
      <c r="A4" s="329" t="s">
        <v>379</v>
      </c>
      <c r="B4" s="394"/>
      <c r="C4" s="389"/>
      <c r="D4" s="392"/>
      <c r="E4" s="389"/>
      <c r="F4" s="392"/>
      <c r="G4" s="389"/>
    </row>
    <row r="5" spans="1:7" ht="28.5" x14ac:dyDescent="0.25">
      <c r="A5" s="205" t="s">
        <v>51</v>
      </c>
      <c r="B5" s="201">
        <v>0</v>
      </c>
      <c r="C5" s="184">
        <v>0</v>
      </c>
      <c r="D5" s="184">
        <v>0</v>
      </c>
      <c r="E5" s="184">
        <v>0</v>
      </c>
      <c r="F5" s="184">
        <v>0</v>
      </c>
      <c r="G5" s="184">
        <v>0</v>
      </c>
    </row>
    <row r="6" spans="1:7" ht="28.5" x14ac:dyDescent="0.25">
      <c r="A6" s="205" t="s">
        <v>57</v>
      </c>
      <c r="B6" s="201">
        <v>0</v>
      </c>
      <c r="C6" s="184">
        <v>0</v>
      </c>
      <c r="D6" s="184">
        <v>0</v>
      </c>
      <c r="E6" s="184">
        <v>0</v>
      </c>
      <c r="F6" s="184">
        <v>0</v>
      </c>
      <c r="G6" s="184">
        <v>0</v>
      </c>
    </row>
    <row r="7" spans="1:7" ht="28.5" x14ac:dyDescent="0.25">
      <c r="A7" s="205" t="s">
        <v>54</v>
      </c>
      <c r="B7" s="201">
        <v>19</v>
      </c>
      <c r="C7" s="184">
        <v>3.5</v>
      </c>
      <c r="D7" s="184">
        <v>5</v>
      </c>
      <c r="E7" s="184">
        <v>3.8333333333333335</v>
      </c>
      <c r="F7" s="184">
        <v>3.1666666666666665</v>
      </c>
      <c r="G7" s="184">
        <v>3.5</v>
      </c>
    </row>
    <row r="8" spans="1:7" x14ac:dyDescent="0.25">
      <c r="A8" s="205" t="s">
        <v>96</v>
      </c>
      <c r="B8" s="201">
        <v>20.912222222222223</v>
      </c>
      <c r="C8" s="184">
        <v>4.333333333333333</v>
      </c>
      <c r="D8" s="184">
        <v>5.4399999999999995</v>
      </c>
      <c r="E8" s="184">
        <v>3.6666666666666665</v>
      </c>
      <c r="F8" s="184">
        <v>3.7222222222222219</v>
      </c>
      <c r="G8" s="184">
        <v>3.75</v>
      </c>
    </row>
    <row r="9" spans="1:7" ht="28.5" x14ac:dyDescent="0.25">
      <c r="A9" s="205" t="s">
        <v>78</v>
      </c>
      <c r="B9" s="201">
        <v>21.116666666666667</v>
      </c>
      <c r="C9" s="184">
        <v>3.3333333333333335</v>
      </c>
      <c r="D9" s="184">
        <v>5.2</v>
      </c>
      <c r="E9" s="184">
        <v>4.6111111111111116</v>
      </c>
      <c r="F9" s="184">
        <v>3.9722222222222219</v>
      </c>
      <c r="G9" s="184">
        <v>4</v>
      </c>
    </row>
    <row r="10" spans="1:7" ht="28.5" x14ac:dyDescent="0.25">
      <c r="A10" s="205" t="s">
        <v>93</v>
      </c>
      <c r="B10" s="201">
        <v>29</v>
      </c>
      <c r="C10" s="184">
        <v>5.6</v>
      </c>
      <c r="D10" s="184">
        <v>11</v>
      </c>
      <c r="E10" s="184">
        <v>4</v>
      </c>
      <c r="F10" s="184">
        <v>4.2</v>
      </c>
      <c r="G10" s="184">
        <v>4.2</v>
      </c>
    </row>
    <row r="11" spans="1:7" ht="28.5" x14ac:dyDescent="0.25">
      <c r="A11" s="205" t="s">
        <v>87</v>
      </c>
      <c r="B11" s="190">
        <v>50.99444444444444</v>
      </c>
      <c r="C11" s="184">
        <v>12.166666666666666</v>
      </c>
      <c r="D11" s="184">
        <v>13.8</v>
      </c>
      <c r="E11" s="184">
        <v>10.138888888888889</v>
      </c>
      <c r="F11" s="184">
        <v>7.666666666666667</v>
      </c>
      <c r="G11" s="184">
        <v>7.2222222222222223</v>
      </c>
    </row>
    <row r="12" spans="1:7" ht="42.75" x14ac:dyDescent="0.25">
      <c r="A12" s="205" t="s">
        <v>84</v>
      </c>
      <c r="B12" s="201">
        <v>51.75888888888889</v>
      </c>
      <c r="C12" s="184">
        <v>10.166666666666666</v>
      </c>
      <c r="D12" s="184">
        <v>14.12</v>
      </c>
      <c r="E12" s="184">
        <v>8.8055555555555554</v>
      </c>
      <c r="F12" s="184">
        <v>9.8333333333333339</v>
      </c>
      <c r="G12" s="184">
        <v>8.8333333333333339</v>
      </c>
    </row>
    <row r="13" spans="1:7" ht="42.75" x14ac:dyDescent="0.25">
      <c r="A13" s="205" t="s">
        <v>75</v>
      </c>
      <c r="B13" s="201">
        <v>54.612222222222222</v>
      </c>
      <c r="C13" s="184">
        <v>11.166666666666666</v>
      </c>
      <c r="D13" s="184">
        <v>13.64</v>
      </c>
      <c r="E13" s="184">
        <v>9.75</v>
      </c>
      <c r="F13" s="184">
        <v>10.333333333333334</v>
      </c>
      <c r="G13" s="184">
        <v>9.7222222222222232</v>
      </c>
    </row>
    <row r="14" spans="1:7" x14ac:dyDescent="0.25">
      <c r="A14" s="205" t="s">
        <v>90</v>
      </c>
      <c r="B14" s="201">
        <v>55.138888888888886</v>
      </c>
      <c r="C14" s="184">
        <v>11.5</v>
      </c>
      <c r="D14" s="184">
        <v>13</v>
      </c>
      <c r="E14" s="184">
        <v>11.166666666666666</v>
      </c>
      <c r="F14" s="184">
        <v>9.8611111111111107</v>
      </c>
      <c r="G14" s="184">
        <v>9.6111111111111107</v>
      </c>
    </row>
    <row r="15" spans="1:7" ht="28.5" x14ac:dyDescent="0.25">
      <c r="A15" s="205" t="s">
        <v>66</v>
      </c>
      <c r="B15" s="201">
        <v>57.833333333333329</v>
      </c>
      <c r="C15" s="184">
        <v>11.166666666666666</v>
      </c>
      <c r="D15" s="184">
        <v>17</v>
      </c>
      <c r="E15" s="184">
        <v>11.166666666666666</v>
      </c>
      <c r="F15" s="184">
        <v>9.6666666666666661</v>
      </c>
      <c r="G15" s="184">
        <v>8.8333333333333339</v>
      </c>
    </row>
    <row r="16" spans="1:7" ht="28.5" x14ac:dyDescent="0.25">
      <c r="A16" s="205" t="s">
        <v>60</v>
      </c>
      <c r="B16" s="201">
        <v>60.268888888888895</v>
      </c>
      <c r="C16" s="184">
        <v>11.111111111111109</v>
      </c>
      <c r="D16" s="184">
        <v>15.88</v>
      </c>
      <c r="E16" s="184">
        <v>10.888888888888891</v>
      </c>
      <c r="F16" s="184">
        <v>10.555555555555555</v>
      </c>
      <c r="G16" s="184">
        <v>11.833333333333334</v>
      </c>
    </row>
    <row r="17" spans="1:7" ht="28.5" x14ac:dyDescent="0.25">
      <c r="A17" s="205" t="s">
        <v>69</v>
      </c>
      <c r="B17" s="201">
        <v>60.37777777777778</v>
      </c>
      <c r="C17" s="184">
        <v>11.5</v>
      </c>
      <c r="D17" s="184">
        <v>15.6</v>
      </c>
      <c r="E17" s="184">
        <v>12.166666666666666</v>
      </c>
      <c r="F17" s="184">
        <v>10.833333333333334</v>
      </c>
      <c r="G17" s="184">
        <v>10.277777777777777</v>
      </c>
    </row>
    <row r="18" spans="1:7" ht="28.5" x14ac:dyDescent="0.25">
      <c r="A18" s="205" t="s">
        <v>48</v>
      </c>
      <c r="B18" s="201">
        <v>60.755555555555553</v>
      </c>
      <c r="C18" s="184">
        <v>12.5</v>
      </c>
      <c r="D18" s="184">
        <v>15.2</v>
      </c>
      <c r="E18" s="184">
        <v>11.333333333333334</v>
      </c>
      <c r="F18" s="184">
        <v>10.388888888888889</v>
      </c>
      <c r="G18" s="184">
        <v>11.333333333333334</v>
      </c>
    </row>
    <row r="19" spans="1:7" ht="42.75" x14ac:dyDescent="0.25">
      <c r="A19" s="205" t="s">
        <v>99</v>
      </c>
      <c r="B19" s="201">
        <v>61.4</v>
      </c>
      <c r="C19" s="184">
        <v>13</v>
      </c>
      <c r="D19" s="184">
        <v>16.399999999999999</v>
      </c>
      <c r="E19" s="184">
        <v>11.166666666666666</v>
      </c>
      <c r="F19" s="184">
        <v>11</v>
      </c>
      <c r="G19" s="184">
        <v>9.8333333333333339</v>
      </c>
    </row>
    <row r="20" spans="1:7" ht="28.5" x14ac:dyDescent="0.25">
      <c r="A20" s="205" t="s">
        <v>102</v>
      </c>
      <c r="B20" s="201">
        <v>63.843333333333334</v>
      </c>
      <c r="C20" s="184">
        <v>11.666666666666666</v>
      </c>
      <c r="D20" s="184">
        <v>15.76</v>
      </c>
      <c r="E20" s="184">
        <v>13.333333333333334</v>
      </c>
      <c r="F20" s="184">
        <v>11.944444444444443</v>
      </c>
      <c r="G20" s="184">
        <v>11.138888888888891</v>
      </c>
    </row>
    <row r="21" spans="1:7" ht="28.5" x14ac:dyDescent="0.25">
      <c r="A21" s="205" t="s">
        <v>72</v>
      </c>
      <c r="B21" s="201">
        <v>64.097777777777779</v>
      </c>
      <c r="C21" s="184">
        <v>11.666666666666666</v>
      </c>
      <c r="D21" s="184">
        <v>16.32</v>
      </c>
      <c r="E21" s="184">
        <v>11.638888888888891</v>
      </c>
      <c r="F21" s="184">
        <v>11.361111111111109</v>
      </c>
      <c r="G21" s="184">
        <v>13.111111111111112</v>
      </c>
    </row>
    <row r="22" spans="1:7" x14ac:dyDescent="0.25">
      <c r="A22" s="205" t="s">
        <v>63</v>
      </c>
      <c r="B22" s="201">
        <v>71.412222222222226</v>
      </c>
      <c r="C22" s="184">
        <v>13.388888888888888</v>
      </c>
      <c r="D22" s="184">
        <v>17.440000000000001</v>
      </c>
      <c r="E22" s="184">
        <v>13.222222222222223</v>
      </c>
      <c r="F22" s="184">
        <v>13</v>
      </c>
      <c r="G22" s="184">
        <v>14.361111111111112</v>
      </c>
    </row>
    <row r="23" spans="1:7" ht="28.5" x14ac:dyDescent="0.25">
      <c r="A23" s="205" t="s">
        <v>81</v>
      </c>
      <c r="B23" s="201">
        <v>72.795555555555566</v>
      </c>
      <c r="C23" s="184">
        <v>13.555555555555557</v>
      </c>
      <c r="D23" s="184">
        <v>17.240000000000002</v>
      </c>
      <c r="E23" s="184">
        <v>13.305555555555557</v>
      </c>
      <c r="F23" s="184">
        <v>14.361111111111112</v>
      </c>
      <c r="G23" s="184">
        <v>14.333333333333334</v>
      </c>
    </row>
  </sheetData>
  <sheetProtection sheet="1" formatCells="0" formatColumns="0" formatRows="0" insertColumns="0" insertRows="0" insertHyperlinks="0" deleteColumns="0" deleteRows="0" sort="0" autoFilter="0" pivotTables="0"/>
  <sortState ref="A5:G23">
    <sortCondition ref="B5:B23"/>
  </sortState>
  <mergeCells count="9">
    <mergeCell ref="A1:G1"/>
    <mergeCell ref="G2:G4"/>
    <mergeCell ref="D2:D4"/>
    <mergeCell ref="E2:E4"/>
    <mergeCell ref="F2:F4"/>
    <mergeCell ref="C2:C4"/>
    <mergeCell ref="A4:B4"/>
    <mergeCell ref="A3:B3"/>
    <mergeCell ref="A2:B2"/>
  </mergeCells>
  <pageMargins left="0.70866141732283472" right="0.70866141732283472" top="0.74803149606299213" bottom="0.74803149606299213" header="0.31496062992125984" footer="0.31496062992125984"/>
  <pageSetup paperSize="8" scale="5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zoomScale="70" zoomScaleNormal="70" workbookViewId="0">
      <selection activeCell="L7" sqref="L7:M7"/>
    </sheetView>
  </sheetViews>
  <sheetFormatPr defaultRowHeight="15" x14ac:dyDescent="0.25"/>
  <cols>
    <col min="1" max="1" width="9.7109375" style="36" customWidth="1"/>
    <col min="2" max="2" width="33" customWidth="1"/>
    <col min="3" max="3" width="29.7109375" customWidth="1"/>
    <col min="4" max="4" width="36.85546875" customWidth="1"/>
    <col min="5" max="5" width="15.28515625" customWidth="1"/>
    <col min="6" max="6" width="26.8554687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50"/>
      <c r="B1" s="395" t="s">
        <v>17</v>
      </c>
      <c r="C1" s="395"/>
      <c r="D1" s="395"/>
      <c r="E1" s="395"/>
      <c r="F1" s="73"/>
      <c r="G1" s="73"/>
      <c r="H1" s="73"/>
      <c r="I1" s="73"/>
      <c r="J1" s="396" t="s">
        <v>322</v>
      </c>
      <c r="K1" s="397"/>
      <c r="L1" s="397" t="s">
        <v>18</v>
      </c>
      <c r="M1" s="397"/>
      <c r="N1" s="396" t="s">
        <v>19</v>
      </c>
      <c r="O1" s="397"/>
      <c r="P1" s="396" t="s">
        <v>323</v>
      </c>
      <c r="Q1" s="397"/>
      <c r="R1" s="396" t="s">
        <v>324</v>
      </c>
      <c r="S1" s="397"/>
    </row>
    <row r="2" spans="1:19" ht="19.5" customHeight="1" x14ac:dyDescent="0.25">
      <c r="A2" s="398" t="s">
        <v>1</v>
      </c>
      <c r="B2" s="398"/>
      <c r="C2" s="151"/>
      <c r="D2" s="152"/>
      <c r="E2" s="111"/>
      <c r="F2" s="105"/>
      <c r="G2" s="105"/>
      <c r="H2" s="73"/>
      <c r="I2" s="73"/>
      <c r="J2" s="397"/>
      <c r="K2" s="397"/>
      <c r="L2" s="397"/>
      <c r="M2" s="397"/>
      <c r="N2" s="397"/>
      <c r="O2" s="397"/>
      <c r="P2" s="397"/>
      <c r="Q2" s="397"/>
      <c r="R2" s="397"/>
      <c r="S2" s="397"/>
    </row>
    <row r="3" spans="1:19" ht="42.75" customHeight="1" x14ac:dyDescent="0.25">
      <c r="A3" s="91"/>
      <c r="B3" s="399" t="s">
        <v>335</v>
      </c>
      <c r="C3" s="399"/>
      <c r="D3" s="153" t="s">
        <v>2</v>
      </c>
      <c r="E3" s="111"/>
      <c r="F3" s="105"/>
      <c r="G3" s="105"/>
      <c r="H3" s="73"/>
      <c r="I3" s="73"/>
      <c r="J3" s="397"/>
      <c r="K3" s="397"/>
      <c r="L3" s="397"/>
      <c r="M3" s="397"/>
      <c r="N3" s="397"/>
      <c r="O3" s="397"/>
      <c r="P3" s="397"/>
      <c r="Q3" s="397"/>
      <c r="R3" s="397"/>
      <c r="S3" s="397"/>
    </row>
    <row r="4" spans="1:19" ht="42.75" x14ac:dyDescent="0.25">
      <c r="A4" s="125" t="s">
        <v>3</v>
      </c>
      <c r="B4" s="125" t="s">
        <v>4</v>
      </c>
      <c r="C4" s="125" t="s">
        <v>5</v>
      </c>
      <c r="D4" s="125" t="s">
        <v>6</v>
      </c>
      <c r="E4" s="126" t="s">
        <v>7</v>
      </c>
      <c r="F4" s="125" t="s">
        <v>28</v>
      </c>
      <c r="G4" s="127" t="s">
        <v>9</v>
      </c>
      <c r="H4" s="128" t="s">
        <v>39</v>
      </c>
      <c r="I4" s="128" t="s">
        <v>10</v>
      </c>
      <c r="J4" s="397"/>
      <c r="K4" s="397"/>
      <c r="L4" s="397"/>
      <c r="M4" s="397"/>
      <c r="N4" s="397"/>
      <c r="O4" s="397"/>
      <c r="P4" s="397"/>
      <c r="Q4" s="397"/>
      <c r="R4" s="397"/>
      <c r="S4" s="397"/>
    </row>
    <row r="5" spans="1:19" s="8" customFormat="1" ht="16.5" customHeight="1" x14ac:dyDescent="0.25">
      <c r="A5" s="329" t="s">
        <v>30</v>
      </c>
      <c r="B5" s="305"/>
      <c r="C5" s="305"/>
      <c r="D5" s="305"/>
      <c r="E5" s="305"/>
      <c r="F5" s="305"/>
      <c r="G5" s="305"/>
      <c r="H5" s="305"/>
      <c r="I5" s="394"/>
      <c r="J5" s="397"/>
      <c r="K5" s="397"/>
      <c r="L5" s="397"/>
      <c r="M5" s="397"/>
      <c r="N5" s="397"/>
      <c r="O5" s="397"/>
      <c r="P5" s="397"/>
      <c r="Q5" s="397"/>
      <c r="R5" s="397"/>
      <c r="S5" s="397"/>
    </row>
    <row r="6" spans="1:19" ht="60" customHeight="1" x14ac:dyDescent="0.3">
      <c r="A6" s="91">
        <v>1</v>
      </c>
      <c r="B6" s="98" t="s">
        <v>47</v>
      </c>
      <c r="C6" s="98" t="s">
        <v>48</v>
      </c>
      <c r="D6" s="98" t="s">
        <v>49</v>
      </c>
      <c r="E6" s="139">
        <v>28486400</v>
      </c>
      <c r="F6" s="92"/>
      <c r="G6" s="94">
        <f>SUM(J6+L6+N6+P6+R6)</f>
        <v>71</v>
      </c>
      <c r="H6" s="67">
        <v>13000000</v>
      </c>
      <c r="I6" s="67"/>
      <c r="J6" s="400">
        <v>16</v>
      </c>
      <c r="K6" s="400"/>
      <c r="L6" s="400">
        <v>16</v>
      </c>
      <c r="M6" s="400"/>
      <c r="N6" s="400">
        <v>14</v>
      </c>
      <c r="O6" s="400"/>
      <c r="P6" s="400">
        <v>12</v>
      </c>
      <c r="Q6" s="400"/>
      <c r="R6" s="400">
        <v>13</v>
      </c>
      <c r="S6" s="400"/>
    </row>
    <row r="7" spans="1:19" ht="172.5" x14ac:dyDescent="0.3">
      <c r="A7" s="91">
        <v>2</v>
      </c>
      <c r="B7" s="98" t="s">
        <v>50</v>
      </c>
      <c r="C7" s="98" t="s">
        <v>51</v>
      </c>
      <c r="D7" s="98" t="s">
        <v>52</v>
      </c>
      <c r="E7" s="139">
        <v>60000000</v>
      </c>
      <c r="F7" s="95" t="s">
        <v>317</v>
      </c>
      <c r="G7" s="94">
        <f>SUM(J7,L7,N7,P7,R7)</f>
        <v>0</v>
      </c>
      <c r="H7" s="81"/>
      <c r="I7" s="81"/>
      <c r="J7" s="401"/>
      <c r="K7" s="401"/>
      <c r="L7" s="401"/>
      <c r="M7" s="401"/>
      <c r="N7" s="401"/>
      <c r="O7" s="401"/>
      <c r="P7" s="401"/>
      <c r="Q7" s="401"/>
      <c r="R7" s="401"/>
      <c r="S7" s="401"/>
    </row>
    <row r="8" spans="1:19" ht="63.75" customHeight="1" x14ac:dyDescent="0.3">
      <c r="A8" s="91">
        <v>3</v>
      </c>
      <c r="B8" s="98" t="s">
        <v>53</v>
      </c>
      <c r="C8" s="98" t="s">
        <v>54</v>
      </c>
      <c r="D8" s="98" t="s">
        <v>55</v>
      </c>
      <c r="E8" s="139">
        <v>20000000</v>
      </c>
      <c r="F8" s="92"/>
      <c r="G8" s="94">
        <f>SUM(J8+L8+N8+P8+R8)</f>
        <v>0</v>
      </c>
      <c r="H8" s="81">
        <v>0</v>
      </c>
      <c r="I8" s="81"/>
      <c r="J8" s="401">
        <v>0</v>
      </c>
      <c r="K8" s="401"/>
      <c r="L8" s="401">
        <v>0</v>
      </c>
      <c r="M8" s="401"/>
      <c r="N8" s="401">
        <v>0</v>
      </c>
      <c r="O8" s="401"/>
      <c r="P8" s="401">
        <v>0</v>
      </c>
      <c r="Q8" s="401"/>
      <c r="R8" s="401">
        <v>0</v>
      </c>
      <c r="S8" s="401"/>
    </row>
    <row r="9" spans="1:19" ht="172.5" x14ac:dyDescent="0.3">
      <c r="A9" s="91">
        <v>4</v>
      </c>
      <c r="B9" s="98" t="s">
        <v>56</v>
      </c>
      <c r="C9" s="98" t="s">
        <v>57</v>
      </c>
      <c r="D9" s="98" t="s">
        <v>58</v>
      </c>
      <c r="E9" s="139">
        <v>35000000</v>
      </c>
      <c r="F9" s="95" t="s">
        <v>317</v>
      </c>
      <c r="G9" s="94">
        <f>SUM(J9,L9,N9,P9,R9)</f>
        <v>0</v>
      </c>
      <c r="H9" s="81"/>
      <c r="I9" s="81"/>
      <c r="J9" s="401"/>
      <c r="K9" s="401"/>
      <c r="L9" s="401"/>
      <c r="M9" s="401"/>
      <c r="N9" s="401"/>
      <c r="O9" s="401"/>
      <c r="P9" s="401"/>
      <c r="Q9" s="401"/>
      <c r="R9" s="401"/>
      <c r="S9" s="401"/>
    </row>
    <row r="10" spans="1:19" ht="60" customHeight="1" x14ac:dyDescent="0.3">
      <c r="A10" s="91">
        <v>5</v>
      </c>
      <c r="B10" s="98" t="s">
        <v>59</v>
      </c>
      <c r="C10" s="98" t="s">
        <v>60</v>
      </c>
      <c r="D10" s="98" t="s">
        <v>61</v>
      </c>
      <c r="E10" s="139">
        <v>23000000</v>
      </c>
      <c r="F10" s="92"/>
      <c r="G10" s="94">
        <f t="shared" ref="G10:G13" si="0">SUM(J10+L10+N10+P10+R10)</f>
        <v>65</v>
      </c>
      <c r="H10" s="81">
        <v>18000000</v>
      </c>
      <c r="I10" s="81"/>
      <c r="J10" s="401">
        <v>12</v>
      </c>
      <c r="K10" s="401"/>
      <c r="L10" s="401">
        <v>15</v>
      </c>
      <c r="M10" s="401"/>
      <c r="N10" s="401">
        <v>12</v>
      </c>
      <c r="O10" s="401"/>
      <c r="P10" s="401">
        <v>12</v>
      </c>
      <c r="Q10" s="401"/>
      <c r="R10" s="401">
        <v>14</v>
      </c>
      <c r="S10" s="401"/>
    </row>
    <row r="11" spans="1:19" ht="60" customHeight="1" x14ac:dyDescent="0.3">
      <c r="A11" s="91">
        <v>6</v>
      </c>
      <c r="B11" s="98" t="s">
        <v>62</v>
      </c>
      <c r="C11" s="98" t="s">
        <v>63</v>
      </c>
      <c r="D11" s="98" t="s">
        <v>64</v>
      </c>
      <c r="E11" s="139">
        <v>60000000</v>
      </c>
      <c r="F11" s="92"/>
      <c r="G11" s="94">
        <f t="shared" si="0"/>
        <v>79</v>
      </c>
      <c r="H11" s="81">
        <v>45000000</v>
      </c>
      <c r="I11" s="81"/>
      <c r="J11" s="401">
        <v>14</v>
      </c>
      <c r="K11" s="401"/>
      <c r="L11" s="401">
        <v>15</v>
      </c>
      <c r="M11" s="401"/>
      <c r="N11" s="401">
        <v>13</v>
      </c>
      <c r="O11" s="401"/>
      <c r="P11" s="401">
        <v>16</v>
      </c>
      <c r="Q11" s="401"/>
      <c r="R11" s="401">
        <v>21</v>
      </c>
      <c r="S11" s="401"/>
    </row>
    <row r="12" spans="1:19" ht="60" customHeight="1" x14ac:dyDescent="0.3">
      <c r="A12" s="91">
        <v>7</v>
      </c>
      <c r="B12" s="98" t="s">
        <v>65</v>
      </c>
      <c r="C12" s="98" t="s">
        <v>66</v>
      </c>
      <c r="D12" s="98" t="s">
        <v>67</v>
      </c>
      <c r="E12" s="139">
        <v>60000000</v>
      </c>
      <c r="F12" s="92"/>
      <c r="G12" s="94">
        <f t="shared" si="0"/>
        <v>65</v>
      </c>
      <c r="H12" s="81">
        <v>0</v>
      </c>
      <c r="I12" s="81"/>
      <c r="J12" s="401">
        <v>13</v>
      </c>
      <c r="K12" s="401"/>
      <c r="L12" s="401">
        <v>14</v>
      </c>
      <c r="M12" s="401"/>
      <c r="N12" s="401">
        <v>15</v>
      </c>
      <c r="O12" s="401"/>
      <c r="P12" s="401">
        <v>12</v>
      </c>
      <c r="Q12" s="401"/>
      <c r="R12" s="401">
        <v>11</v>
      </c>
      <c r="S12" s="401"/>
    </row>
    <row r="13" spans="1:19" ht="60" customHeight="1" x14ac:dyDescent="0.3">
      <c r="A13" s="91">
        <v>8</v>
      </c>
      <c r="B13" s="98" t="s">
        <v>68</v>
      </c>
      <c r="C13" s="98" t="s">
        <v>69</v>
      </c>
      <c r="D13" s="98" t="s">
        <v>70</v>
      </c>
      <c r="E13" s="139">
        <v>50000000</v>
      </c>
      <c r="F13" s="92"/>
      <c r="G13" s="94">
        <f t="shared" si="0"/>
        <v>67</v>
      </c>
      <c r="H13" s="81">
        <v>0</v>
      </c>
      <c r="I13" s="81"/>
      <c r="J13" s="401">
        <v>10</v>
      </c>
      <c r="K13" s="401"/>
      <c r="L13" s="401">
        <v>12</v>
      </c>
      <c r="M13" s="401"/>
      <c r="N13" s="401">
        <v>15</v>
      </c>
      <c r="O13" s="401"/>
      <c r="P13" s="401">
        <v>13</v>
      </c>
      <c r="Q13" s="401"/>
      <c r="R13" s="401">
        <v>17</v>
      </c>
      <c r="S13" s="401"/>
    </row>
    <row r="14" spans="1:19" ht="69.75" customHeight="1" x14ac:dyDescent="0.3">
      <c r="A14" s="91">
        <v>9</v>
      </c>
      <c r="B14" s="98" t="s">
        <v>71</v>
      </c>
      <c r="C14" s="98" t="s">
        <v>72</v>
      </c>
      <c r="D14" s="98" t="s">
        <v>73</v>
      </c>
      <c r="E14" s="139">
        <v>40000000</v>
      </c>
      <c r="F14" s="92"/>
      <c r="G14" s="94">
        <f>SUM(J14+L14+N14+P14+R14)</f>
        <v>69</v>
      </c>
      <c r="H14" s="81">
        <v>27000000</v>
      </c>
      <c r="I14" s="81"/>
      <c r="J14" s="401">
        <v>13</v>
      </c>
      <c r="K14" s="401"/>
      <c r="L14" s="401">
        <v>13</v>
      </c>
      <c r="M14" s="401"/>
      <c r="N14" s="401">
        <v>13</v>
      </c>
      <c r="O14" s="401"/>
      <c r="P14" s="401">
        <v>11</v>
      </c>
      <c r="Q14" s="401"/>
      <c r="R14" s="401">
        <v>19</v>
      </c>
      <c r="S14" s="401"/>
    </row>
    <row r="15" spans="1:19" ht="72.75" customHeight="1" x14ac:dyDescent="0.3">
      <c r="A15" s="91">
        <v>10</v>
      </c>
      <c r="B15" s="98" t="s">
        <v>74</v>
      </c>
      <c r="C15" s="98" t="s">
        <v>75</v>
      </c>
      <c r="D15" s="98" t="s">
        <v>76</v>
      </c>
      <c r="E15" s="139">
        <v>25000000</v>
      </c>
      <c r="F15" s="92"/>
      <c r="G15" s="94">
        <f t="shared" ref="G15:G24" si="1">SUM(J15+L15+N15+P15+R15)</f>
        <v>57</v>
      </c>
      <c r="H15" s="81">
        <v>11000000</v>
      </c>
      <c r="I15" s="81"/>
      <c r="J15" s="401">
        <v>11</v>
      </c>
      <c r="K15" s="401"/>
      <c r="L15" s="401">
        <v>13</v>
      </c>
      <c r="M15" s="401"/>
      <c r="N15" s="401">
        <v>8</v>
      </c>
      <c r="O15" s="401"/>
      <c r="P15" s="401">
        <v>13</v>
      </c>
      <c r="Q15" s="401"/>
      <c r="R15" s="401">
        <v>12</v>
      </c>
      <c r="S15" s="401"/>
    </row>
    <row r="16" spans="1:19" ht="58.5" customHeight="1" x14ac:dyDescent="0.3">
      <c r="A16" s="91">
        <v>11</v>
      </c>
      <c r="B16" s="98" t="s">
        <v>77</v>
      </c>
      <c r="C16" s="98" t="s">
        <v>78</v>
      </c>
      <c r="D16" s="98" t="s">
        <v>79</v>
      </c>
      <c r="E16" s="139">
        <v>60000000</v>
      </c>
      <c r="F16" s="92"/>
      <c r="G16" s="94">
        <f t="shared" si="1"/>
        <v>0</v>
      </c>
      <c r="H16" s="81">
        <v>10000000</v>
      </c>
      <c r="I16" s="81"/>
      <c r="J16" s="401">
        <v>0</v>
      </c>
      <c r="K16" s="401"/>
      <c r="L16" s="401">
        <v>0</v>
      </c>
      <c r="M16" s="401"/>
      <c r="N16" s="401">
        <v>0</v>
      </c>
      <c r="O16" s="401"/>
      <c r="P16" s="401">
        <v>0</v>
      </c>
      <c r="Q16" s="401"/>
      <c r="R16" s="401">
        <v>0</v>
      </c>
      <c r="S16" s="401"/>
    </row>
    <row r="17" spans="1:19" ht="58.5" x14ac:dyDescent="0.3">
      <c r="A17" s="91">
        <v>12</v>
      </c>
      <c r="B17" s="98" t="s">
        <v>80</v>
      </c>
      <c r="C17" s="98" t="s">
        <v>81</v>
      </c>
      <c r="D17" s="98" t="s">
        <v>82</v>
      </c>
      <c r="E17" s="139">
        <v>60000000</v>
      </c>
      <c r="F17" s="92"/>
      <c r="G17" s="94">
        <f t="shared" si="1"/>
        <v>86</v>
      </c>
      <c r="H17" s="81">
        <v>49000000</v>
      </c>
      <c r="I17" s="81"/>
      <c r="J17" s="401">
        <v>17</v>
      </c>
      <c r="K17" s="401"/>
      <c r="L17" s="401">
        <v>15</v>
      </c>
      <c r="M17" s="401"/>
      <c r="N17" s="401">
        <v>14</v>
      </c>
      <c r="O17" s="401"/>
      <c r="P17" s="401">
        <v>20</v>
      </c>
      <c r="Q17" s="401"/>
      <c r="R17" s="401">
        <v>20</v>
      </c>
      <c r="S17" s="401"/>
    </row>
    <row r="18" spans="1:19" ht="72.75" customHeight="1" x14ac:dyDescent="0.3">
      <c r="A18" s="91">
        <v>13</v>
      </c>
      <c r="B18" s="98" t="s">
        <v>83</v>
      </c>
      <c r="C18" s="98" t="s">
        <v>84</v>
      </c>
      <c r="D18" s="98" t="s">
        <v>85</v>
      </c>
      <c r="E18" s="139">
        <v>21500000</v>
      </c>
      <c r="F18" s="92"/>
      <c r="G18" s="94">
        <f t="shared" si="1"/>
        <v>54</v>
      </c>
      <c r="H18" s="148">
        <v>5000000</v>
      </c>
      <c r="I18" s="148"/>
      <c r="J18" s="401">
        <v>10</v>
      </c>
      <c r="K18" s="401"/>
      <c r="L18" s="401">
        <v>13</v>
      </c>
      <c r="M18" s="401"/>
      <c r="N18" s="401">
        <v>10</v>
      </c>
      <c r="O18" s="401"/>
      <c r="P18" s="401">
        <v>11</v>
      </c>
      <c r="Q18" s="401"/>
      <c r="R18" s="401">
        <v>10</v>
      </c>
      <c r="S18" s="401"/>
    </row>
    <row r="19" spans="1:19" ht="58.5" x14ac:dyDescent="0.3">
      <c r="A19" s="91">
        <v>14</v>
      </c>
      <c r="B19" s="98" t="s">
        <v>86</v>
      </c>
      <c r="C19" s="98" t="s">
        <v>87</v>
      </c>
      <c r="D19" s="98" t="s">
        <v>88</v>
      </c>
      <c r="E19" s="139">
        <v>40000000</v>
      </c>
      <c r="F19" s="92"/>
      <c r="G19" s="94">
        <f t="shared" si="1"/>
        <v>45</v>
      </c>
      <c r="H19" s="148">
        <v>5000000</v>
      </c>
      <c r="I19" s="148"/>
      <c r="J19" s="401">
        <v>10</v>
      </c>
      <c r="K19" s="401"/>
      <c r="L19" s="401">
        <v>8</v>
      </c>
      <c r="M19" s="401"/>
      <c r="N19" s="401">
        <v>8</v>
      </c>
      <c r="O19" s="401"/>
      <c r="P19" s="401">
        <v>10</v>
      </c>
      <c r="Q19" s="401"/>
      <c r="R19" s="401">
        <v>9</v>
      </c>
      <c r="S19" s="401"/>
    </row>
    <row r="20" spans="1:19" ht="58.5" x14ac:dyDescent="0.3">
      <c r="A20" s="91">
        <v>15</v>
      </c>
      <c r="B20" s="98" t="s">
        <v>89</v>
      </c>
      <c r="C20" s="98" t="s">
        <v>90</v>
      </c>
      <c r="D20" s="98" t="s">
        <v>91</v>
      </c>
      <c r="E20" s="139">
        <v>37000000</v>
      </c>
      <c r="F20" s="92"/>
      <c r="G20" s="94">
        <f t="shared" si="1"/>
        <v>64</v>
      </c>
      <c r="H20" s="148">
        <v>5000000</v>
      </c>
      <c r="I20" s="148"/>
      <c r="J20" s="401">
        <v>13</v>
      </c>
      <c r="K20" s="401"/>
      <c r="L20" s="401">
        <v>17</v>
      </c>
      <c r="M20" s="401"/>
      <c r="N20" s="401">
        <v>14</v>
      </c>
      <c r="O20" s="401"/>
      <c r="P20" s="401">
        <v>11</v>
      </c>
      <c r="Q20" s="401"/>
      <c r="R20" s="401">
        <v>9</v>
      </c>
      <c r="S20" s="401"/>
    </row>
    <row r="21" spans="1:19" ht="58.5" x14ac:dyDescent="0.3">
      <c r="A21" s="91">
        <v>16</v>
      </c>
      <c r="B21" s="98" t="s">
        <v>92</v>
      </c>
      <c r="C21" s="98" t="s">
        <v>93</v>
      </c>
      <c r="D21" s="98" t="s">
        <v>94</v>
      </c>
      <c r="E21" s="139">
        <v>60000000</v>
      </c>
      <c r="F21" s="92"/>
      <c r="G21" s="94">
        <f t="shared" si="1"/>
        <v>18</v>
      </c>
      <c r="H21" s="148">
        <v>0</v>
      </c>
      <c r="I21" s="148"/>
      <c r="J21" s="401">
        <v>8</v>
      </c>
      <c r="K21" s="401"/>
      <c r="L21" s="401">
        <v>2</v>
      </c>
      <c r="M21" s="401"/>
      <c r="N21" s="401">
        <v>2</v>
      </c>
      <c r="O21" s="401"/>
      <c r="P21" s="401">
        <v>3</v>
      </c>
      <c r="Q21" s="401"/>
      <c r="R21" s="401">
        <v>3</v>
      </c>
      <c r="S21" s="401"/>
    </row>
    <row r="22" spans="1:19" ht="58.5" x14ac:dyDescent="0.3">
      <c r="A22" s="91">
        <v>17</v>
      </c>
      <c r="B22" s="98" t="s">
        <v>95</v>
      </c>
      <c r="C22" s="98" t="s">
        <v>96</v>
      </c>
      <c r="D22" s="98" t="s">
        <v>97</v>
      </c>
      <c r="E22" s="139">
        <v>60000000</v>
      </c>
      <c r="F22" s="92"/>
      <c r="G22" s="94">
        <f t="shared" si="1"/>
        <v>0</v>
      </c>
      <c r="H22" s="148">
        <v>0</v>
      </c>
      <c r="I22" s="148"/>
      <c r="J22" s="401">
        <v>0</v>
      </c>
      <c r="K22" s="401"/>
      <c r="L22" s="401">
        <v>0</v>
      </c>
      <c r="M22" s="401"/>
      <c r="N22" s="401">
        <v>0</v>
      </c>
      <c r="O22" s="401"/>
      <c r="P22" s="401">
        <v>0</v>
      </c>
      <c r="Q22" s="401"/>
      <c r="R22" s="401">
        <v>0</v>
      </c>
      <c r="S22" s="401"/>
    </row>
    <row r="23" spans="1:19" ht="72.75" x14ac:dyDescent="0.3">
      <c r="A23" s="91">
        <v>18</v>
      </c>
      <c r="B23" s="98" t="s">
        <v>98</v>
      </c>
      <c r="C23" s="98" t="s">
        <v>99</v>
      </c>
      <c r="D23" s="98" t="s">
        <v>100</v>
      </c>
      <c r="E23" s="139">
        <v>60000000</v>
      </c>
      <c r="F23" s="92"/>
      <c r="G23" s="94">
        <f t="shared" si="1"/>
        <v>61</v>
      </c>
      <c r="H23" s="148">
        <v>0</v>
      </c>
      <c r="I23" s="148"/>
      <c r="J23" s="401">
        <v>10</v>
      </c>
      <c r="K23" s="401"/>
      <c r="L23" s="401">
        <v>12</v>
      </c>
      <c r="M23" s="401"/>
      <c r="N23" s="401">
        <v>10</v>
      </c>
      <c r="O23" s="401"/>
      <c r="P23" s="401">
        <v>15</v>
      </c>
      <c r="Q23" s="401"/>
      <c r="R23" s="401">
        <v>14</v>
      </c>
      <c r="S23" s="401"/>
    </row>
    <row r="24" spans="1:19" ht="58.5" x14ac:dyDescent="0.3">
      <c r="A24" s="91">
        <v>19</v>
      </c>
      <c r="B24" s="98" t="s">
        <v>101</v>
      </c>
      <c r="C24" s="98" t="s">
        <v>102</v>
      </c>
      <c r="D24" s="98" t="s">
        <v>103</v>
      </c>
      <c r="E24" s="139">
        <v>33000000</v>
      </c>
      <c r="F24" s="92"/>
      <c r="G24" s="94">
        <f t="shared" si="1"/>
        <v>66</v>
      </c>
      <c r="H24" s="148">
        <v>0</v>
      </c>
      <c r="I24" s="148"/>
      <c r="J24" s="401">
        <v>12</v>
      </c>
      <c r="K24" s="401"/>
      <c r="L24" s="401">
        <v>11</v>
      </c>
      <c r="M24" s="401"/>
      <c r="N24" s="401">
        <v>13</v>
      </c>
      <c r="O24" s="401"/>
      <c r="P24" s="401">
        <v>15</v>
      </c>
      <c r="Q24" s="401"/>
      <c r="R24" s="401">
        <v>15</v>
      </c>
      <c r="S24" s="401"/>
    </row>
    <row r="25" spans="1:19" ht="18.75" x14ac:dyDescent="0.3">
      <c r="A25" s="121"/>
      <c r="B25" s="289" t="s">
        <v>11</v>
      </c>
      <c r="C25" s="289"/>
      <c r="D25" s="289"/>
      <c r="E25" s="96">
        <f>SUM(E6:E24)</f>
        <v>832986400</v>
      </c>
      <c r="F25" s="130"/>
      <c r="G25" s="130"/>
      <c r="H25" s="147"/>
      <c r="I25" s="155"/>
      <c r="J25" s="402"/>
      <c r="K25" s="402"/>
      <c r="L25" s="402"/>
      <c r="M25" s="402"/>
      <c r="N25" s="402"/>
      <c r="O25" s="402"/>
      <c r="P25" s="402"/>
      <c r="Q25" s="402"/>
      <c r="R25" s="402"/>
      <c r="S25" s="402"/>
    </row>
    <row r="26" spans="1:19" ht="30" x14ac:dyDescent="0.3">
      <c r="A26" s="91"/>
      <c r="B26" s="154"/>
      <c r="C26" s="105"/>
      <c r="D26" s="105"/>
      <c r="E26" s="111"/>
      <c r="F26" s="105"/>
      <c r="G26" s="64" t="s">
        <v>12</v>
      </c>
      <c r="H26" s="68">
        <f>SUM(H6:H25)</f>
        <v>188000000</v>
      </c>
      <c r="I26" s="155"/>
      <c r="J26" s="155"/>
      <c r="K26" s="155"/>
      <c r="L26" s="155"/>
      <c r="M26" s="155"/>
      <c r="N26" s="155"/>
      <c r="O26" s="155"/>
      <c r="P26" s="155"/>
      <c r="Q26" s="155"/>
      <c r="R26" s="155"/>
      <c r="S26" s="155"/>
    </row>
  </sheetData>
  <mergeCells count="110">
    <mergeCell ref="R25:S25"/>
    <mergeCell ref="J24:K24"/>
    <mergeCell ref="L24:M24"/>
    <mergeCell ref="N24:O24"/>
    <mergeCell ref="P24:Q24"/>
    <mergeCell ref="R24:S24"/>
    <mergeCell ref="B25:D25"/>
    <mergeCell ref="J25:K25"/>
    <mergeCell ref="L25:M25"/>
    <mergeCell ref="N25:O25"/>
    <mergeCell ref="P25:Q25"/>
    <mergeCell ref="J22:K22"/>
    <mergeCell ref="L22:M22"/>
    <mergeCell ref="N22:O22"/>
    <mergeCell ref="P22:Q22"/>
    <mergeCell ref="R22:S22"/>
    <mergeCell ref="J23:K23"/>
    <mergeCell ref="L23:M23"/>
    <mergeCell ref="N23:O23"/>
    <mergeCell ref="P23:Q23"/>
    <mergeCell ref="R23:S23"/>
    <mergeCell ref="J20:K20"/>
    <mergeCell ref="L20:M20"/>
    <mergeCell ref="N20:O20"/>
    <mergeCell ref="P20:Q20"/>
    <mergeCell ref="R20:S20"/>
    <mergeCell ref="J21:K21"/>
    <mergeCell ref="L21:M21"/>
    <mergeCell ref="N21:O21"/>
    <mergeCell ref="P21:Q21"/>
    <mergeCell ref="R21:S21"/>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B1:E1"/>
    <mergeCell ref="J1:K5"/>
    <mergeCell ref="L1:M5"/>
    <mergeCell ref="N1:O5"/>
    <mergeCell ref="P1:Q5"/>
    <mergeCell ref="R1:S5"/>
    <mergeCell ref="A2:B2"/>
    <mergeCell ref="B3:C3"/>
    <mergeCell ref="A5:I5"/>
  </mergeCells>
  <pageMargins left="0.70866141732283472" right="0.70866141732283472" top="0.74803149606299213" bottom="0.74803149606299213" header="0.31496062992125984" footer="0.31496062992125984"/>
  <pageSetup paperSize="9" scale="37" fitToHeight="0"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zoomScale="70" zoomScaleNormal="70" workbookViewId="0">
      <selection activeCell="L7" sqref="L7:M7"/>
    </sheetView>
  </sheetViews>
  <sheetFormatPr defaultRowHeight="15" x14ac:dyDescent="0.25"/>
  <cols>
    <col min="1" max="1" width="9.7109375" style="36" customWidth="1"/>
    <col min="2" max="2" width="33" customWidth="1"/>
    <col min="3" max="3" width="29.7109375" customWidth="1"/>
    <col min="4" max="4" width="36.85546875" customWidth="1"/>
    <col min="5" max="5" width="15.28515625" customWidth="1"/>
    <col min="6" max="6" width="26.8554687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50"/>
      <c r="B1" s="395" t="s">
        <v>17</v>
      </c>
      <c r="C1" s="395"/>
      <c r="D1" s="395"/>
      <c r="E1" s="395"/>
      <c r="F1" s="73"/>
      <c r="G1" s="73"/>
      <c r="H1" s="73"/>
      <c r="I1" s="104"/>
      <c r="J1" s="403" t="s">
        <v>322</v>
      </c>
      <c r="K1" s="404"/>
      <c r="L1" s="409" t="s">
        <v>18</v>
      </c>
      <c r="M1" s="410"/>
      <c r="N1" s="413" t="s">
        <v>19</v>
      </c>
      <c r="O1" s="404"/>
      <c r="P1" s="403" t="s">
        <v>323</v>
      </c>
      <c r="Q1" s="410"/>
      <c r="R1" s="413" t="s">
        <v>324</v>
      </c>
      <c r="S1" s="410"/>
    </row>
    <row r="2" spans="1:19" ht="19.5" customHeight="1" x14ac:dyDescent="0.25">
      <c r="A2" s="398" t="s">
        <v>1</v>
      </c>
      <c r="B2" s="398"/>
      <c r="C2" s="151"/>
      <c r="D2" s="152"/>
      <c r="E2" s="111"/>
      <c r="F2" s="105"/>
      <c r="G2" s="105"/>
      <c r="H2" s="73"/>
      <c r="I2" s="104"/>
      <c r="J2" s="405"/>
      <c r="K2" s="406"/>
      <c r="L2" s="405"/>
      <c r="M2" s="411"/>
      <c r="N2" s="414"/>
      <c r="O2" s="406"/>
      <c r="P2" s="405"/>
      <c r="Q2" s="411"/>
      <c r="R2" s="414"/>
      <c r="S2" s="411"/>
    </row>
    <row r="3" spans="1:19" ht="42.75" customHeight="1" x14ac:dyDescent="0.25">
      <c r="A3" s="91"/>
      <c r="B3" s="399" t="s">
        <v>335</v>
      </c>
      <c r="C3" s="399"/>
      <c r="D3" s="153" t="s">
        <v>2</v>
      </c>
      <c r="E3" s="111"/>
      <c r="F3" s="105"/>
      <c r="G3" s="105"/>
      <c r="H3" s="73"/>
      <c r="I3" s="104"/>
      <c r="J3" s="405"/>
      <c r="K3" s="406"/>
      <c r="L3" s="405"/>
      <c r="M3" s="411"/>
      <c r="N3" s="414"/>
      <c r="O3" s="406"/>
      <c r="P3" s="405"/>
      <c r="Q3" s="411"/>
      <c r="R3" s="414"/>
      <c r="S3" s="411"/>
    </row>
    <row r="4" spans="1:19" ht="42.75" x14ac:dyDescent="0.25">
      <c r="A4" s="125" t="s">
        <v>3</v>
      </c>
      <c r="B4" s="125" t="s">
        <v>4</v>
      </c>
      <c r="C4" s="125" t="s">
        <v>5</v>
      </c>
      <c r="D4" s="125" t="s">
        <v>6</v>
      </c>
      <c r="E4" s="126" t="s">
        <v>7</v>
      </c>
      <c r="F4" s="125" t="s">
        <v>28</v>
      </c>
      <c r="G4" s="127" t="s">
        <v>9</v>
      </c>
      <c r="H4" s="128" t="s">
        <v>39</v>
      </c>
      <c r="I4" s="129" t="s">
        <v>10</v>
      </c>
      <c r="J4" s="405"/>
      <c r="K4" s="406"/>
      <c r="L4" s="405"/>
      <c r="M4" s="411"/>
      <c r="N4" s="414"/>
      <c r="O4" s="406"/>
      <c r="P4" s="405"/>
      <c r="Q4" s="411"/>
      <c r="R4" s="414"/>
      <c r="S4" s="411"/>
    </row>
    <row r="5" spans="1:19" s="8" customFormat="1" ht="16.5" customHeight="1" thickBot="1" x14ac:dyDescent="0.3">
      <c r="A5" s="329" t="s">
        <v>30</v>
      </c>
      <c r="B5" s="305"/>
      <c r="C5" s="305"/>
      <c r="D5" s="305"/>
      <c r="E5" s="305"/>
      <c r="F5" s="305"/>
      <c r="G5" s="305"/>
      <c r="H5" s="305"/>
      <c r="I5" s="305"/>
      <c r="J5" s="407"/>
      <c r="K5" s="408"/>
      <c r="L5" s="407"/>
      <c r="M5" s="412"/>
      <c r="N5" s="415"/>
      <c r="O5" s="408"/>
      <c r="P5" s="407"/>
      <c r="Q5" s="412"/>
      <c r="R5" s="415"/>
      <c r="S5" s="412"/>
    </row>
    <row r="6" spans="1:19" ht="60" customHeight="1" x14ac:dyDescent="0.25">
      <c r="A6" s="91">
        <v>1</v>
      </c>
      <c r="B6" s="98" t="s">
        <v>47</v>
      </c>
      <c r="C6" s="98" t="s">
        <v>48</v>
      </c>
      <c r="D6" s="98" t="s">
        <v>49</v>
      </c>
      <c r="E6" s="139">
        <v>28486400</v>
      </c>
      <c r="F6" s="92"/>
      <c r="G6" s="94">
        <f>SUM(J6+L6+N6+P6+R6)</f>
        <v>69</v>
      </c>
      <c r="H6" s="67">
        <v>8000000</v>
      </c>
      <c r="I6" s="67"/>
      <c r="J6" s="298">
        <v>14</v>
      </c>
      <c r="K6" s="298"/>
      <c r="L6" s="298">
        <v>15</v>
      </c>
      <c r="M6" s="298"/>
      <c r="N6" s="298">
        <v>14</v>
      </c>
      <c r="O6" s="298"/>
      <c r="P6" s="298">
        <v>13</v>
      </c>
      <c r="Q6" s="298"/>
      <c r="R6" s="298">
        <v>13</v>
      </c>
      <c r="S6" s="298"/>
    </row>
    <row r="7" spans="1:19" ht="171.75" x14ac:dyDescent="0.25">
      <c r="A7" s="91">
        <v>2</v>
      </c>
      <c r="B7" s="98" t="s">
        <v>50</v>
      </c>
      <c r="C7" s="98" t="s">
        <v>51</v>
      </c>
      <c r="D7" s="98" t="s">
        <v>52</v>
      </c>
      <c r="E7" s="139">
        <v>60000000</v>
      </c>
      <c r="F7" s="95" t="s">
        <v>317</v>
      </c>
      <c r="G7" s="94">
        <f>SUM(J7,L7,N7,P7,R7)</f>
        <v>0</v>
      </c>
      <c r="H7" s="67"/>
      <c r="I7" s="67"/>
      <c r="J7" s="280">
        <v>0</v>
      </c>
      <c r="K7" s="280"/>
      <c r="L7" s="280">
        <v>0</v>
      </c>
      <c r="M7" s="280"/>
      <c r="N7" s="280">
        <v>0</v>
      </c>
      <c r="O7" s="280"/>
      <c r="P7" s="280">
        <v>0</v>
      </c>
      <c r="Q7" s="280"/>
      <c r="R7" s="280">
        <v>0</v>
      </c>
      <c r="S7" s="280"/>
    </row>
    <row r="8" spans="1:19" ht="63.75" customHeight="1" x14ac:dyDescent="0.25">
      <c r="A8" s="91">
        <v>3</v>
      </c>
      <c r="B8" s="98" t="s">
        <v>53</v>
      </c>
      <c r="C8" s="98" t="s">
        <v>54</v>
      </c>
      <c r="D8" s="98" t="s">
        <v>55</v>
      </c>
      <c r="E8" s="139">
        <v>20000000</v>
      </c>
      <c r="F8" s="92"/>
      <c r="G8" s="94">
        <f>SUM(J8+L8+N8+P8+R8)</f>
        <v>47</v>
      </c>
      <c r="H8" s="67">
        <v>0</v>
      </c>
      <c r="I8" s="67"/>
      <c r="J8" s="280">
        <v>9</v>
      </c>
      <c r="K8" s="280"/>
      <c r="L8" s="280">
        <v>11</v>
      </c>
      <c r="M8" s="280"/>
      <c r="N8" s="280">
        <v>10</v>
      </c>
      <c r="O8" s="280"/>
      <c r="P8" s="280">
        <v>8</v>
      </c>
      <c r="Q8" s="280"/>
      <c r="R8" s="280">
        <v>9</v>
      </c>
      <c r="S8" s="280"/>
    </row>
    <row r="9" spans="1:19" ht="171.75" x14ac:dyDescent="0.25">
      <c r="A9" s="91">
        <v>4</v>
      </c>
      <c r="B9" s="98" t="s">
        <v>56</v>
      </c>
      <c r="C9" s="98" t="s">
        <v>57</v>
      </c>
      <c r="D9" s="98" t="s">
        <v>58</v>
      </c>
      <c r="E9" s="139">
        <v>35000000</v>
      </c>
      <c r="F9" s="95" t="s">
        <v>317</v>
      </c>
      <c r="G9" s="94">
        <f>SUM(J9,L9,N9,P9,R9)</f>
        <v>0</v>
      </c>
      <c r="H9" s="67"/>
      <c r="I9" s="67"/>
      <c r="J9" s="280">
        <v>0</v>
      </c>
      <c r="K9" s="280"/>
      <c r="L9" s="280">
        <v>0</v>
      </c>
      <c r="M9" s="280"/>
      <c r="N9" s="280">
        <v>0</v>
      </c>
      <c r="O9" s="280"/>
      <c r="P9" s="280">
        <v>0</v>
      </c>
      <c r="Q9" s="280"/>
      <c r="R9" s="280">
        <v>0</v>
      </c>
      <c r="S9" s="280"/>
    </row>
    <row r="10" spans="1:19" ht="60" customHeight="1" x14ac:dyDescent="0.25">
      <c r="A10" s="91">
        <v>5</v>
      </c>
      <c r="B10" s="98" t="s">
        <v>59</v>
      </c>
      <c r="C10" s="98" t="s">
        <v>60</v>
      </c>
      <c r="D10" s="98" t="s">
        <v>61</v>
      </c>
      <c r="E10" s="139">
        <v>23000000</v>
      </c>
      <c r="F10" s="92"/>
      <c r="G10" s="94">
        <f t="shared" ref="G10:G13" si="0">SUM(J10+L10+N10+P10+R10)</f>
        <v>77</v>
      </c>
      <c r="H10" s="67">
        <v>15000000</v>
      </c>
      <c r="I10" s="67"/>
      <c r="J10" s="280">
        <v>14</v>
      </c>
      <c r="K10" s="280"/>
      <c r="L10" s="280">
        <v>17</v>
      </c>
      <c r="M10" s="280"/>
      <c r="N10" s="280">
        <v>16</v>
      </c>
      <c r="O10" s="280"/>
      <c r="P10" s="280">
        <v>15</v>
      </c>
      <c r="Q10" s="280"/>
      <c r="R10" s="280">
        <v>15</v>
      </c>
      <c r="S10" s="280"/>
    </row>
    <row r="11" spans="1:19" ht="60" customHeight="1" x14ac:dyDescent="0.25">
      <c r="A11" s="91">
        <v>6</v>
      </c>
      <c r="B11" s="98" t="s">
        <v>62</v>
      </c>
      <c r="C11" s="98" t="s">
        <v>63</v>
      </c>
      <c r="D11" s="98" t="s">
        <v>64</v>
      </c>
      <c r="E11" s="139">
        <v>60000000</v>
      </c>
      <c r="F11" s="92"/>
      <c r="G11" s="94">
        <f t="shared" si="0"/>
        <v>89</v>
      </c>
      <c r="H11" s="67">
        <v>40000000</v>
      </c>
      <c r="I11" s="67"/>
      <c r="J11" s="280">
        <v>18</v>
      </c>
      <c r="K11" s="280"/>
      <c r="L11" s="280">
        <v>18</v>
      </c>
      <c r="M11" s="280"/>
      <c r="N11" s="280">
        <v>18</v>
      </c>
      <c r="O11" s="280"/>
      <c r="P11" s="280">
        <v>17</v>
      </c>
      <c r="Q11" s="280"/>
      <c r="R11" s="280">
        <v>18</v>
      </c>
      <c r="S11" s="280"/>
    </row>
    <row r="12" spans="1:19" ht="60" customHeight="1" x14ac:dyDescent="0.25">
      <c r="A12" s="91">
        <v>7</v>
      </c>
      <c r="B12" s="98" t="s">
        <v>65</v>
      </c>
      <c r="C12" s="98" t="s">
        <v>66</v>
      </c>
      <c r="D12" s="98" t="s">
        <v>67</v>
      </c>
      <c r="E12" s="139">
        <v>60000000</v>
      </c>
      <c r="F12" s="92"/>
      <c r="G12" s="94">
        <f t="shared" si="0"/>
        <v>70</v>
      </c>
      <c r="H12" s="67">
        <v>0</v>
      </c>
      <c r="I12" s="67"/>
      <c r="J12" s="280">
        <v>14</v>
      </c>
      <c r="K12" s="280"/>
      <c r="L12" s="280">
        <v>16</v>
      </c>
      <c r="M12" s="280"/>
      <c r="N12" s="280">
        <v>14</v>
      </c>
      <c r="O12" s="280"/>
      <c r="P12" s="280">
        <v>13</v>
      </c>
      <c r="Q12" s="280"/>
      <c r="R12" s="280">
        <v>13</v>
      </c>
      <c r="S12" s="280"/>
    </row>
    <row r="13" spans="1:19" ht="60" customHeight="1" x14ac:dyDescent="0.25">
      <c r="A13" s="91">
        <v>8</v>
      </c>
      <c r="B13" s="98" t="s">
        <v>68</v>
      </c>
      <c r="C13" s="98" t="s">
        <v>69</v>
      </c>
      <c r="D13" s="98" t="s">
        <v>70</v>
      </c>
      <c r="E13" s="139">
        <v>50000000</v>
      </c>
      <c r="F13" s="92"/>
      <c r="G13" s="94">
        <f t="shared" si="0"/>
        <v>79</v>
      </c>
      <c r="H13" s="67">
        <v>5000000</v>
      </c>
      <c r="I13" s="67"/>
      <c r="J13" s="280">
        <v>15</v>
      </c>
      <c r="K13" s="280"/>
      <c r="L13" s="280">
        <v>17</v>
      </c>
      <c r="M13" s="280"/>
      <c r="N13" s="280">
        <v>17</v>
      </c>
      <c r="O13" s="280"/>
      <c r="P13" s="280">
        <v>16</v>
      </c>
      <c r="Q13" s="280"/>
      <c r="R13" s="280">
        <v>14</v>
      </c>
      <c r="S13" s="280"/>
    </row>
    <row r="14" spans="1:19" ht="69.75" customHeight="1" x14ac:dyDescent="0.25">
      <c r="A14" s="91">
        <v>9</v>
      </c>
      <c r="B14" s="98" t="s">
        <v>71</v>
      </c>
      <c r="C14" s="98" t="s">
        <v>72</v>
      </c>
      <c r="D14" s="98" t="s">
        <v>73</v>
      </c>
      <c r="E14" s="139">
        <v>40000000</v>
      </c>
      <c r="F14" s="92"/>
      <c r="G14" s="94">
        <f>SUM(J14+L14+N14+P14+R14)</f>
        <v>80</v>
      </c>
      <c r="H14" s="67">
        <v>20000000</v>
      </c>
      <c r="I14" s="67"/>
      <c r="J14" s="280">
        <v>16</v>
      </c>
      <c r="K14" s="280"/>
      <c r="L14" s="280">
        <v>17</v>
      </c>
      <c r="M14" s="280"/>
      <c r="N14" s="280">
        <v>16</v>
      </c>
      <c r="O14" s="280"/>
      <c r="P14" s="280">
        <v>15</v>
      </c>
      <c r="Q14" s="280"/>
      <c r="R14" s="280">
        <v>16</v>
      </c>
      <c r="S14" s="280"/>
    </row>
    <row r="15" spans="1:19" ht="72" x14ac:dyDescent="0.25">
      <c r="A15" s="91">
        <v>10</v>
      </c>
      <c r="B15" s="98" t="s">
        <v>74</v>
      </c>
      <c r="C15" s="98" t="s">
        <v>75</v>
      </c>
      <c r="D15" s="98" t="s">
        <v>76</v>
      </c>
      <c r="E15" s="139">
        <v>25000000</v>
      </c>
      <c r="F15" s="92"/>
      <c r="G15" s="94">
        <f t="shared" ref="G15:G24" si="1">SUM(J15+L15+N15+P15+R15)</f>
        <v>70</v>
      </c>
      <c r="H15" s="67">
        <v>10000000</v>
      </c>
      <c r="I15" s="67"/>
      <c r="J15" s="280">
        <v>14</v>
      </c>
      <c r="K15" s="280"/>
      <c r="L15" s="280">
        <v>15</v>
      </c>
      <c r="M15" s="280"/>
      <c r="N15" s="280">
        <v>14</v>
      </c>
      <c r="O15" s="280"/>
      <c r="P15" s="280">
        <v>14</v>
      </c>
      <c r="Q15" s="280"/>
      <c r="R15" s="280">
        <v>13</v>
      </c>
      <c r="S15" s="280"/>
    </row>
    <row r="16" spans="1:19" ht="57.75" x14ac:dyDescent="0.25">
      <c r="A16" s="91">
        <v>11</v>
      </c>
      <c r="B16" s="98" t="s">
        <v>77</v>
      </c>
      <c r="C16" s="98" t="s">
        <v>78</v>
      </c>
      <c r="D16" s="98" t="s">
        <v>79</v>
      </c>
      <c r="E16" s="139">
        <v>60000000</v>
      </c>
      <c r="F16" s="92"/>
      <c r="G16" s="94">
        <f t="shared" si="1"/>
        <v>48</v>
      </c>
      <c r="H16" s="67">
        <v>7000000</v>
      </c>
      <c r="I16" s="67"/>
      <c r="J16" s="280">
        <v>7</v>
      </c>
      <c r="K16" s="280"/>
      <c r="L16" s="280">
        <v>12</v>
      </c>
      <c r="M16" s="280"/>
      <c r="N16" s="280">
        <v>11</v>
      </c>
      <c r="O16" s="280"/>
      <c r="P16" s="280">
        <v>9</v>
      </c>
      <c r="Q16" s="280"/>
      <c r="R16" s="280">
        <v>9</v>
      </c>
      <c r="S16" s="280"/>
    </row>
    <row r="17" spans="1:19" ht="57.75" x14ac:dyDescent="0.25">
      <c r="A17" s="91">
        <v>12</v>
      </c>
      <c r="B17" s="98" t="s">
        <v>80</v>
      </c>
      <c r="C17" s="98" t="s">
        <v>81</v>
      </c>
      <c r="D17" s="98" t="s">
        <v>82</v>
      </c>
      <c r="E17" s="139">
        <v>60000000</v>
      </c>
      <c r="F17" s="92"/>
      <c r="G17" s="94">
        <f t="shared" si="1"/>
        <v>87</v>
      </c>
      <c r="H17" s="67">
        <v>33000000</v>
      </c>
      <c r="I17" s="67"/>
      <c r="J17" s="280">
        <v>16</v>
      </c>
      <c r="K17" s="280"/>
      <c r="L17" s="280">
        <v>18</v>
      </c>
      <c r="M17" s="280"/>
      <c r="N17" s="280">
        <v>18</v>
      </c>
      <c r="O17" s="280"/>
      <c r="P17" s="280">
        <v>18</v>
      </c>
      <c r="Q17" s="280"/>
      <c r="R17" s="280">
        <v>17</v>
      </c>
      <c r="S17" s="280"/>
    </row>
    <row r="18" spans="1:19" ht="72" x14ac:dyDescent="0.25">
      <c r="A18" s="91">
        <v>13</v>
      </c>
      <c r="B18" s="98" t="s">
        <v>83</v>
      </c>
      <c r="C18" s="98" t="s">
        <v>84</v>
      </c>
      <c r="D18" s="98" t="s">
        <v>85</v>
      </c>
      <c r="E18" s="139">
        <v>21500000</v>
      </c>
      <c r="F18" s="92"/>
      <c r="G18" s="94">
        <f t="shared" si="1"/>
        <v>68</v>
      </c>
      <c r="H18" s="80">
        <v>5000000</v>
      </c>
      <c r="I18" s="80"/>
      <c r="J18" s="280">
        <v>13</v>
      </c>
      <c r="K18" s="280"/>
      <c r="L18" s="280">
        <v>15</v>
      </c>
      <c r="M18" s="280"/>
      <c r="N18" s="280">
        <v>13</v>
      </c>
      <c r="O18" s="280"/>
      <c r="P18" s="280">
        <v>13</v>
      </c>
      <c r="Q18" s="280"/>
      <c r="R18" s="280">
        <v>14</v>
      </c>
      <c r="S18" s="280"/>
    </row>
    <row r="19" spans="1:19" ht="57.75" x14ac:dyDescent="0.25">
      <c r="A19" s="91">
        <v>14</v>
      </c>
      <c r="B19" s="98" t="s">
        <v>86</v>
      </c>
      <c r="C19" s="98" t="s">
        <v>87</v>
      </c>
      <c r="D19" s="98" t="s">
        <v>88</v>
      </c>
      <c r="E19" s="139">
        <v>40000000</v>
      </c>
      <c r="F19" s="92"/>
      <c r="G19" s="94">
        <f t="shared" si="1"/>
        <v>70</v>
      </c>
      <c r="H19" s="80">
        <v>10000000</v>
      </c>
      <c r="I19" s="80"/>
      <c r="J19" s="280">
        <v>15</v>
      </c>
      <c r="K19" s="280"/>
      <c r="L19" s="280">
        <v>14</v>
      </c>
      <c r="M19" s="280"/>
      <c r="N19" s="280">
        <v>14</v>
      </c>
      <c r="O19" s="280"/>
      <c r="P19" s="280">
        <v>14</v>
      </c>
      <c r="Q19" s="280"/>
      <c r="R19" s="280">
        <v>13</v>
      </c>
      <c r="S19" s="280"/>
    </row>
    <row r="20" spans="1:19" ht="57.75" x14ac:dyDescent="0.25">
      <c r="A20" s="91">
        <v>15</v>
      </c>
      <c r="B20" s="98" t="s">
        <v>89</v>
      </c>
      <c r="C20" s="98" t="s">
        <v>90</v>
      </c>
      <c r="D20" s="98" t="s">
        <v>91</v>
      </c>
      <c r="E20" s="139">
        <v>37000000</v>
      </c>
      <c r="F20" s="92"/>
      <c r="G20" s="94">
        <f t="shared" si="1"/>
        <v>67</v>
      </c>
      <c r="H20" s="80">
        <v>5000000</v>
      </c>
      <c r="I20" s="80"/>
      <c r="J20" s="280">
        <v>13</v>
      </c>
      <c r="K20" s="280"/>
      <c r="L20" s="280">
        <v>14</v>
      </c>
      <c r="M20" s="280"/>
      <c r="N20" s="280">
        <v>13</v>
      </c>
      <c r="O20" s="280"/>
      <c r="P20" s="280">
        <v>13</v>
      </c>
      <c r="Q20" s="280"/>
      <c r="R20" s="280">
        <v>14</v>
      </c>
      <c r="S20" s="280"/>
    </row>
    <row r="21" spans="1:19" ht="57.75" x14ac:dyDescent="0.25">
      <c r="A21" s="91">
        <v>16</v>
      </c>
      <c r="B21" s="98" t="s">
        <v>92</v>
      </c>
      <c r="C21" s="98" t="s">
        <v>93</v>
      </c>
      <c r="D21" s="98" t="s">
        <v>94</v>
      </c>
      <c r="E21" s="139">
        <v>60000000</v>
      </c>
      <c r="F21" s="92"/>
      <c r="G21" s="94">
        <f t="shared" si="1"/>
        <v>49</v>
      </c>
      <c r="H21" s="80">
        <v>35000000</v>
      </c>
      <c r="I21" s="80"/>
      <c r="J21" s="280">
        <v>10</v>
      </c>
      <c r="K21" s="280"/>
      <c r="L21" s="280">
        <v>12</v>
      </c>
      <c r="M21" s="280"/>
      <c r="N21" s="280">
        <v>9</v>
      </c>
      <c r="O21" s="280"/>
      <c r="P21" s="280">
        <v>9</v>
      </c>
      <c r="Q21" s="280"/>
      <c r="R21" s="280">
        <v>9</v>
      </c>
      <c r="S21" s="280"/>
    </row>
    <row r="22" spans="1:19" ht="57.75" x14ac:dyDescent="0.25">
      <c r="A22" s="91">
        <v>17</v>
      </c>
      <c r="B22" s="98" t="s">
        <v>95</v>
      </c>
      <c r="C22" s="98" t="s">
        <v>96</v>
      </c>
      <c r="D22" s="98" t="s">
        <v>97</v>
      </c>
      <c r="E22" s="139">
        <v>60000000</v>
      </c>
      <c r="F22" s="92"/>
      <c r="G22" s="94">
        <f t="shared" si="1"/>
        <v>42</v>
      </c>
      <c r="H22" s="80">
        <v>5000000</v>
      </c>
      <c r="I22" s="80"/>
      <c r="J22" s="280">
        <v>8</v>
      </c>
      <c r="K22" s="280"/>
      <c r="L22" s="280">
        <v>10</v>
      </c>
      <c r="M22" s="280"/>
      <c r="N22" s="280">
        <v>8</v>
      </c>
      <c r="O22" s="280"/>
      <c r="P22" s="280">
        <v>8</v>
      </c>
      <c r="Q22" s="280"/>
      <c r="R22" s="280">
        <v>8</v>
      </c>
      <c r="S22" s="280"/>
    </row>
    <row r="23" spans="1:19" ht="72" x14ac:dyDescent="0.25">
      <c r="A23" s="91">
        <v>18</v>
      </c>
      <c r="B23" s="98" t="s">
        <v>98</v>
      </c>
      <c r="C23" s="98" t="s">
        <v>99</v>
      </c>
      <c r="D23" s="98" t="s">
        <v>100</v>
      </c>
      <c r="E23" s="139">
        <v>60000000</v>
      </c>
      <c r="F23" s="92"/>
      <c r="G23" s="94">
        <f t="shared" si="1"/>
        <v>79</v>
      </c>
      <c r="H23" s="80">
        <v>18000000</v>
      </c>
      <c r="I23" s="80"/>
      <c r="J23" s="280">
        <v>16</v>
      </c>
      <c r="K23" s="280"/>
      <c r="L23" s="280">
        <v>17</v>
      </c>
      <c r="M23" s="280"/>
      <c r="N23" s="280">
        <v>15</v>
      </c>
      <c r="O23" s="280"/>
      <c r="P23" s="280">
        <v>16</v>
      </c>
      <c r="Q23" s="280"/>
      <c r="R23" s="280">
        <v>15</v>
      </c>
      <c r="S23" s="280"/>
    </row>
    <row r="24" spans="1:19" ht="57.75" x14ac:dyDescent="0.25">
      <c r="A24" s="91">
        <v>19</v>
      </c>
      <c r="B24" s="98" t="s">
        <v>101</v>
      </c>
      <c r="C24" s="98" t="s">
        <v>102</v>
      </c>
      <c r="D24" s="98" t="s">
        <v>103</v>
      </c>
      <c r="E24" s="139">
        <v>33000000</v>
      </c>
      <c r="F24" s="92"/>
      <c r="G24" s="94">
        <f t="shared" si="1"/>
        <v>83</v>
      </c>
      <c r="H24" s="80">
        <v>25000000</v>
      </c>
      <c r="I24" s="80"/>
      <c r="J24" s="280">
        <v>16</v>
      </c>
      <c r="K24" s="280"/>
      <c r="L24" s="280">
        <v>17</v>
      </c>
      <c r="M24" s="280"/>
      <c r="N24" s="280">
        <v>17</v>
      </c>
      <c r="O24" s="280"/>
      <c r="P24" s="280">
        <v>17</v>
      </c>
      <c r="Q24" s="280"/>
      <c r="R24" s="280">
        <v>16</v>
      </c>
      <c r="S24" s="280"/>
    </row>
    <row r="25" spans="1:19" ht="18" x14ac:dyDescent="0.25">
      <c r="A25" s="121"/>
      <c r="B25" s="289" t="s">
        <v>11</v>
      </c>
      <c r="C25" s="289"/>
      <c r="D25" s="289"/>
      <c r="E25" s="96">
        <f>SUM(E6:E24)</f>
        <v>832986400</v>
      </c>
      <c r="F25" s="130"/>
      <c r="G25" s="130"/>
      <c r="H25" s="74"/>
      <c r="I25" s="156"/>
      <c r="J25" s="358"/>
      <c r="K25" s="358"/>
      <c r="L25" s="358"/>
      <c r="M25" s="358"/>
      <c r="N25" s="358"/>
      <c r="O25" s="358"/>
      <c r="P25" s="358"/>
      <c r="Q25" s="358"/>
      <c r="R25" s="358"/>
      <c r="S25" s="358"/>
    </row>
    <row r="26" spans="1:19" ht="29.25" x14ac:dyDescent="0.25">
      <c r="A26" s="91"/>
      <c r="B26" s="154"/>
      <c r="C26" s="105"/>
      <c r="D26" s="105"/>
      <c r="E26" s="111"/>
      <c r="F26" s="105"/>
      <c r="G26" s="64" t="s">
        <v>12</v>
      </c>
      <c r="H26" s="68">
        <f>SUM(H6:H25)</f>
        <v>241000000</v>
      </c>
      <c r="I26" s="156"/>
      <c r="J26" s="156"/>
      <c r="K26" s="156"/>
      <c r="L26" s="156"/>
      <c r="M26" s="156"/>
      <c r="N26" s="156"/>
      <c r="O26" s="156"/>
      <c r="P26" s="156"/>
      <c r="Q26" s="156"/>
      <c r="R26" s="156"/>
      <c r="S26" s="156"/>
    </row>
  </sheetData>
  <mergeCells count="110">
    <mergeCell ref="R25:S25"/>
    <mergeCell ref="J24:K24"/>
    <mergeCell ref="L24:M24"/>
    <mergeCell ref="N24:O24"/>
    <mergeCell ref="P24:Q24"/>
    <mergeCell ref="R24:S24"/>
    <mergeCell ref="B25:D25"/>
    <mergeCell ref="J25:K25"/>
    <mergeCell ref="L25:M25"/>
    <mergeCell ref="N25:O25"/>
    <mergeCell ref="P25:Q25"/>
    <mergeCell ref="J22:K22"/>
    <mergeCell ref="L22:M22"/>
    <mergeCell ref="N22:O22"/>
    <mergeCell ref="P22:Q22"/>
    <mergeCell ref="R22:S22"/>
    <mergeCell ref="J23:K23"/>
    <mergeCell ref="L23:M23"/>
    <mergeCell ref="N23:O23"/>
    <mergeCell ref="P23:Q23"/>
    <mergeCell ref="R23:S23"/>
    <mergeCell ref="J20:K20"/>
    <mergeCell ref="L20:M20"/>
    <mergeCell ref="N20:O20"/>
    <mergeCell ref="P20:Q20"/>
    <mergeCell ref="R20:S20"/>
    <mergeCell ref="J21:K21"/>
    <mergeCell ref="L21:M21"/>
    <mergeCell ref="N21:O21"/>
    <mergeCell ref="P21:Q21"/>
    <mergeCell ref="R21:S21"/>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B1:E1"/>
    <mergeCell ref="J1:K5"/>
    <mergeCell ref="L1:M5"/>
    <mergeCell ref="N1:O5"/>
    <mergeCell ref="P1:Q5"/>
    <mergeCell ref="R1:S5"/>
    <mergeCell ref="A2:B2"/>
    <mergeCell ref="B3:C3"/>
    <mergeCell ref="A5:I5"/>
  </mergeCells>
  <pageMargins left="0.70866141732283472" right="0.70866141732283472" top="0.74803149606299213" bottom="0.74803149606299213" header="0.31496062992125984" footer="0.31496062992125984"/>
  <pageSetup paperSize="9" scale="37" fitToHeight="0"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zoomScale="70" zoomScaleNormal="70" workbookViewId="0">
      <selection activeCell="J7" sqref="J7:K7"/>
    </sheetView>
  </sheetViews>
  <sheetFormatPr defaultRowHeight="15" x14ac:dyDescent="0.25"/>
  <cols>
    <col min="1" max="1" width="9.7109375" style="36" customWidth="1"/>
    <col min="2" max="2" width="33" customWidth="1"/>
    <col min="3" max="3" width="29.7109375" customWidth="1"/>
    <col min="4" max="4" width="36.85546875" customWidth="1"/>
    <col min="5" max="5" width="15.28515625" customWidth="1"/>
    <col min="6" max="6" width="26.8554687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50"/>
      <c r="B1" s="395" t="s">
        <v>17</v>
      </c>
      <c r="C1" s="395"/>
      <c r="D1" s="395"/>
      <c r="E1" s="395"/>
      <c r="F1" s="73"/>
      <c r="G1" s="73"/>
      <c r="H1" s="73"/>
      <c r="I1" s="104"/>
      <c r="J1" s="403" t="s">
        <v>322</v>
      </c>
      <c r="K1" s="404"/>
      <c r="L1" s="409" t="s">
        <v>18</v>
      </c>
      <c r="M1" s="410"/>
      <c r="N1" s="413" t="s">
        <v>19</v>
      </c>
      <c r="O1" s="404"/>
      <c r="P1" s="403" t="s">
        <v>323</v>
      </c>
      <c r="Q1" s="410"/>
      <c r="R1" s="413" t="s">
        <v>324</v>
      </c>
      <c r="S1" s="410"/>
    </row>
    <row r="2" spans="1:19" ht="19.5" customHeight="1" x14ac:dyDescent="0.25">
      <c r="A2" s="398" t="s">
        <v>1</v>
      </c>
      <c r="B2" s="398"/>
      <c r="C2" s="151"/>
      <c r="D2" s="152"/>
      <c r="E2" s="111"/>
      <c r="F2" s="105"/>
      <c r="G2" s="105"/>
      <c r="H2" s="73"/>
      <c r="I2" s="104"/>
      <c r="J2" s="405"/>
      <c r="K2" s="406"/>
      <c r="L2" s="405"/>
      <c r="M2" s="411"/>
      <c r="N2" s="414"/>
      <c r="O2" s="406"/>
      <c r="P2" s="405"/>
      <c r="Q2" s="411"/>
      <c r="R2" s="414"/>
      <c r="S2" s="411"/>
    </row>
    <row r="3" spans="1:19" ht="42.75" customHeight="1" x14ac:dyDescent="0.25">
      <c r="A3" s="91"/>
      <c r="B3" s="399" t="s">
        <v>335</v>
      </c>
      <c r="C3" s="399"/>
      <c r="D3" s="153" t="s">
        <v>2</v>
      </c>
      <c r="E3" s="111"/>
      <c r="F3" s="105"/>
      <c r="G3" s="105"/>
      <c r="H3" s="73"/>
      <c r="I3" s="104"/>
      <c r="J3" s="405"/>
      <c r="K3" s="406"/>
      <c r="L3" s="405"/>
      <c r="M3" s="411"/>
      <c r="N3" s="414"/>
      <c r="O3" s="406"/>
      <c r="P3" s="405"/>
      <c r="Q3" s="411"/>
      <c r="R3" s="414"/>
      <c r="S3" s="411"/>
    </row>
    <row r="4" spans="1:19" ht="42.75" x14ac:dyDescent="0.25">
      <c r="A4" s="125" t="s">
        <v>3</v>
      </c>
      <c r="B4" s="125" t="s">
        <v>4</v>
      </c>
      <c r="C4" s="125" t="s">
        <v>5</v>
      </c>
      <c r="D4" s="125" t="s">
        <v>6</v>
      </c>
      <c r="E4" s="126" t="s">
        <v>7</v>
      </c>
      <c r="F4" s="125" t="s">
        <v>28</v>
      </c>
      <c r="G4" s="127" t="s">
        <v>9</v>
      </c>
      <c r="H4" s="128" t="s">
        <v>39</v>
      </c>
      <c r="I4" s="129" t="s">
        <v>10</v>
      </c>
      <c r="J4" s="405"/>
      <c r="K4" s="406"/>
      <c r="L4" s="405"/>
      <c r="M4" s="411"/>
      <c r="N4" s="414"/>
      <c r="O4" s="406"/>
      <c r="P4" s="405"/>
      <c r="Q4" s="411"/>
      <c r="R4" s="414"/>
      <c r="S4" s="411"/>
    </row>
    <row r="5" spans="1:19" s="8" customFormat="1" ht="16.5" customHeight="1" thickBot="1" x14ac:dyDescent="0.3">
      <c r="A5" s="329" t="s">
        <v>30</v>
      </c>
      <c r="B5" s="305"/>
      <c r="C5" s="305"/>
      <c r="D5" s="305"/>
      <c r="E5" s="305"/>
      <c r="F5" s="305"/>
      <c r="G5" s="305"/>
      <c r="H5" s="305"/>
      <c r="I5" s="305"/>
      <c r="J5" s="407"/>
      <c r="K5" s="408"/>
      <c r="L5" s="407"/>
      <c r="M5" s="412"/>
      <c r="N5" s="415"/>
      <c r="O5" s="408"/>
      <c r="P5" s="407"/>
      <c r="Q5" s="412"/>
      <c r="R5" s="415"/>
      <c r="S5" s="412"/>
    </row>
    <row r="6" spans="1:19" ht="60" customHeight="1" x14ac:dyDescent="0.25">
      <c r="A6" s="91">
        <v>1</v>
      </c>
      <c r="B6" s="98" t="s">
        <v>47</v>
      </c>
      <c r="C6" s="98" t="s">
        <v>48</v>
      </c>
      <c r="D6" s="98" t="s">
        <v>49</v>
      </c>
      <c r="E6" s="139">
        <v>28486400</v>
      </c>
      <c r="F6" s="92"/>
      <c r="G6" s="94">
        <f>SUM(J6+L6+N6+P6+R6)</f>
        <v>69</v>
      </c>
      <c r="H6" s="67">
        <v>11000000</v>
      </c>
      <c r="I6" s="74"/>
      <c r="J6" s="287">
        <v>14</v>
      </c>
      <c r="K6" s="287"/>
      <c r="L6" s="287">
        <v>15</v>
      </c>
      <c r="M6" s="287"/>
      <c r="N6" s="287">
        <v>14</v>
      </c>
      <c r="O6" s="287"/>
      <c r="P6" s="287">
        <v>13</v>
      </c>
      <c r="Q6" s="287"/>
      <c r="R6" s="287">
        <v>13</v>
      </c>
      <c r="S6" s="287"/>
    </row>
    <row r="7" spans="1:19" ht="171.75" x14ac:dyDescent="0.25">
      <c r="A7" s="91">
        <v>2</v>
      </c>
      <c r="B7" s="98" t="s">
        <v>50</v>
      </c>
      <c r="C7" s="98" t="s">
        <v>51</v>
      </c>
      <c r="D7" s="98" t="s">
        <v>52</v>
      </c>
      <c r="E7" s="139">
        <v>60000000</v>
      </c>
      <c r="F7" s="95" t="s">
        <v>317</v>
      </c>
      <c r="G7" s="94">
        <f>SUM(J7,L7,N7,P7,R7)</f>
        <v>0</v>
      </c>
      <c r="H7" s="74">
        <v>0</v>
      </c>
      <c r="I7" s="74">
        <v>0</v>
      </c>
      <c r="J7" s="287">
        <v>0</v>
      </c>
      <c r="K7" s="287"/>
      <c r="L7" s="287">
        <v>0</v>
      </c>
      <c r="M7" s="287"/>
      <c r="N7" s="287">
        <v>0</v>
      </c>
      <c r="O7" s="287"/>
      <c r="P7" s="287">
        <v>0</v>
      </c>
      <c r="Q7" s="287"/>
      <c r="R7" s="287">
        <v>0</v>
      </c>
      <c r="S7" s="287"/>
    </row>
    <row r="8" spans="1:19" ht="63.75" customHeight="1" x14ac:dyDescent="0.25">
      <c r="A8" s="91">
        <v>3</v>
      </c>
      <c r="B8" s="98" t="s">
        <v>53</v>
      </c>
      <c r="C8" s="98" t="s">
        <v>54</v>
      </c>
      <c r="D8" s="98" t="s">
        <v>55</v>
      </c>
      <c r="E8" s="139">
        <v>20000000</v>
      </c>
      <c r="F8" s="92"/>
      <c r="G8" s="94">
        <f>SUM(J8+L8+N8+P8+R8)</f>
        <v>47</v>
      </c>
      <c r="H8" s="74">
        <v>0</v>
      </c>
      <c r="I8" s="74"/>
      <c r="J8" s="287">
        <v>9</v>
      </c>
      <c r="K8" s="287"/>
      <c r="L8" s="287">
        <v>11</v>
      </c>
      <c r="M8" s="287"/>
      <c r="N8" s="287">
        <v>10</v>
      </c>
      <c r="O8" s="287"/>
      <c r="P8" s="287">
        <v>8</v>
      </c>
      <c r="Q8" s="287"/>
      <c r="R8" s="287">
        <v>9</v>
      </c>
      <c r="S8" s="287"/>
    </row>
    <row r="9" spans="1:19" ht="171.75" x14ac:dyDescent="0.25">
      <c r="A9" s="91">
        <v>4</v>
      </c>
      <c r="B9" s="98" t="s">
        <v>56</v>
      </c>
      <c r="C9" s="98" t="s">
        <v>57</v>
      </c>
      <c r="D9" s="98" t="s">
        <v>58</v>
      </c>
      <c r="E9" s="139">
        <v>35000000</v>
      </c>
      <c r="F9" s="95" t="s">
        <v>317</v>
      </c>
      <c r="G9" s="94">
        <f>SUM(J9,L9,N9,P9,R9)</f>
        <v>0</v>
      </c>
      <c r="H9" s="74">
        <v>0</v>
      </c>
      <c r="I9" s="74"/>
      <c r="J9" s="287">
        <v>0</v>
      </c>
      <c r="K9" s="287"/>
      <c r="L9" s="287">
        <v>0</v>
      </c>
      <c r="M9" s="287"/>
      <c r="N9" s="287">
        <v>0</v>
      </c>
      <c r="O9" s="287"/>
      <c r="P9" s="287">
        <v>0</v>
      </c>
      <c r="Q9" s="287"/>
      <c r="R9" s="287">
        <v>0</v>
      </c>
      <c r="S9" s="287"/>
    </row>
    <row r="10" spans="1:19" ht="60" customHeight="1" x14ac:dyDescent="0.25">
      <c r="A10" s="91">
        <v>5</v>
      </c>
      <c r="B10" s="98" t="s">
        <v>59</v>
      </c>
      <c r="C10" s="98" t="s">
        <v>60</v>
      </c>
      <c r="D10" s="98" t="s">
        <v>61</v>
      </c>
      <c r="E10" s="139">
        <v>23000000</v>
      </c>
      <c r="F10" s="92"/>
      <c r="G10" s="94">
        <f t="shared" ref="G10:G13" si="0">SUM(J10+L10+N10+P10+R10)</f>
        <v>77</v>
      </c>
      <c r="H10" s="67">
        <v>16000000</v>
      </c>
      <c r="I10" s="74"/>
      <c r="J10" s="287">
        <v>14</v>
      </c>
      <c r="K10" s="287"/>
      <c r="L10" s="287">
        <v>17</v>
      </c>
      <c r="M10" s="287"/>
      <c r="N10" s="287">
        <v>16</v>
      </c>
      <c r="O10" s="287"/>
      <c r="P10" s="287">
        <v>15</v>
      </c>
      <c r="Q10" s="287"/>
      <c r="R10" s="287">
        <v>15</v>
      </c>
      <c r="S10" s="287"/>
    </row>
    <row r="11" spans="1:19" ht="60" customHeight="1" x14ac:dyDescent="0.25">
      <c r="A11" s="91">
        <v>6</v>
      </c>
      <c r="B11" s="98" t="s">
        <v>62</v>
      </c>
      <c r="C11" s="98" t="s">
        <v>63</v>
      </c>
      <c r="D11" s="98" t="s">
        <v>64</v>
      </c>
      <c r="E11" s="139">
        <v>60000000</v>
      </c>
      <c r="F11" s="92"/>
      <c r="G11" s="94">
        <f t="shared" si="0"/>
        <v>89</v>
      </c>
      <c r="H11" s="67">
        <v>35000000</v>
      </c>
      <c r="I11" s="74"/>
      <c r="J11" s="287">
        <v>18</v>
      </c>
      <c r="K11" s="287"/>
      <c r="L11" s="287">
        <v>18</v>
      </c>
      <c r="M11" s="287"/>
      <c r="N11" s="287">
        <v>18</v>
      </c>
      <c r="O11" s="287"/>
      <c r="P11" s="287">
        <v>17</v>
      </c>
      <c r="Q11" s="287"/>
      <c r="R11" s="287">
        <v>18</v>
      </c>
      <c r="S11" s="287"/>
    </row>
    <row r="12" spans="1:19" ht="60" customHeight="1" x14ac:dyDescent="0.25">
      <c r="A12" s="91">
        <v>7</v>
      </c>
      <c r="B12" s="98" t="s">
        <v>65</v>
      </c>
      <c r="C12" s="98" t="s">
        <v>66</v>
      </c>
      <c r="D12" s="98" t="s">
        <v>67</v>
      </c>
      <c r="E12" s="139">
        <v>60000000</v>
      </c>
      <c r="F12" s="92"/>
      <c r="G12" s="94">
        <f t="shared" si="0"/>
        <v>70</v>
      </c>
      <c r="H12" s="74">
        <v>0</v>
      </c>
      <c r="I12" s="74"/>
      <c r="J12" s="287">
        <v>14</v>
      </c>
      <c r="K12" s="287"/>
      <c r="L12" s="287">
        <v>16</v>
      </c>
      <c r="M12" s="287"/>
      <c r="N12" s="287">
        <v>14</v>
      </c>
      <c r="O12" s="287"/>
      <c r="P12" s="287">
        <v>13</v>
      </c>
      <c r="Q12" s="287"/>
      <c r="R12" s="287">
        <v>13</v>
      </c>
      <c r="S12" s="287"/>
    </row>
    <row r="13" spans="1:19" ht="60" customHeight="1" x14ac:dyDescent="0.25">
      <c r="A13" s="91">
        <v>8</v>
      </c>
      <c r="B13" s="98" t="s">
        <v>68</v>
      </c>
      <c r="C13" s="98" t="s">
        <v>69</v>
      </c>
      <c r="D13" s="98" t="s">
        <v>70</v>
      </c>
      <c r="E13" s="139">
        <v>50000000</v>
      </c>
      <c r="F13" s="92"/>
      <c r="G13" s="94">
        <f t="shared" si="0"/>
        <v>79</v>
      </c>
      <c r="H13" s="67">
        <v>5000000</v>
      </c>
      <c r="I13" s="74"/>
      <c r="J13" s="287">
        <v>15</v>
      </c>
      <c r="K13" s="287"/>
      <c r="L13" s="287">
        <v>17</v>
      </c>
      <c r="M13" s="287"/>
      <c r="N13" s="287">
        <v>17</v>
      </c>
      <c r="O13" s="287"/>
      <c r="P13" s="287">
        <v>16</v>
      </c>
      <c r="Q13" s="287"/>
      <c r="R13" s="287">
        <v>14</v>
      </c>
      <c r="S13" s="287"/>
    </row>
    <row r="14" spans="1:19" ht="69.75" customHeight="1" x14ac:dyDescent="0.25">
      <c r="A14" s="91">
        <v>9</v>
      </c>
      <c r="B14" s="98" t="s">
        <v>71</v>
      </c>
      <c r="C14" s="98" t="s">
        <v>72</v>
      </c>
      <c r="D14" s="98" t="s">
        <v>73</v>
      </c>
      <c r="E14" s="139">
        <v>40000000</v>
      </c>
      <c r="F14" s="92"/>
      <c r="G14" s="94">
        <f>SUM(J14+L14+N14+P14+R14)</f>
        <v>80</v>
      </c>
      <c r="H14" s="67">
        <v>22000000</v>
      </c>
      <c r="I14" s="74"/>
      <c r="J14" s="287">
        <v>16</v>
      </c>
      <c r="K14" s="287"/>
      <c r="L14" s="287">
        <v>17</v>
      </c>
      <c r="M14" s="287"/>
      <c r="N14" s="287">
        <v>16</v>
      </c>
      <c r="O14" s="287"/>
      <c r="P14" s="287">
        <v>15</v>
      </c>
      <c r="Q14" s="287"/>
      <c r="R14" s="287">
        <v>16</v>
      </c>
      <c r="S14" s="287"/>
    </row>
    <row r="15" spans="1:19" ht="72" customHeight="1" x14ac:dyDescent="0.25">
      <c r="A15" s="91">
        <v>10</v>
      </c>
      <c r="B15" s="98" t="s">
        <v>74</v>
      </c>
      <c r="C15" s="98" t="s">
        <v>75</v>
      </c>
      <c r="D15" s="98" t="s">
        <v>76</v>
      </c>
      <c r="E15" s="139">
        <v>25000000</v>
      </c>
      <c r="F15" s="92"/>
      <c r="G15" s="94">
        <f t="shared" ref="G15:G24" si="1">SUM(J15+L15+N15+P15+R15)</f>
        <v>70</v>
      </c>
      <c r="H15" s="67">
        <v>10000000</v>
      </c>
      <c r="I15" s="74"/>
      <c r="J15" s="287">
        <v>14</v>
      </c>
      <c r="K15" s="287"/>
      <c r="L15" s="287">
        <v>15</v>
      </c>
      <c r="M15" s="287"/>
      <c r="N15" s="287">
        <v>14</v>
      </c>
      <c r="O15" s="287"/>
      <c r="P15" s="287">
        <v>14</v>
      </c>
      <c r="Q15" s="287"/>
      <c r="R15" s="287">
        <v>13</v>
      </c>
      <c r="S15" s="287"/>
    </row>
    <row r="16" spans="1:19" ht="57.75" customHeight="1" x14ac:dyDescent="0.25">
      <c r="A16" s="91">
        <v>11</v>
      </c>
      <c r="B16" s="98" t="s">
        <v>77</v>
      </c>
      <c r="C16" s="98" t="s">
        <v>78</v>
      </c>
      <c r="D16" s="98" t="s">
        <v>79</v>
      </c>
      <c r="E16" s="139">
        <v>60000000</v>
      </c>
      <c r="F16" s="92"/>
      <c r="G16" s="94">
        <f t="shared" si="1"/>
        <v>48</v>
      </c>
      <c r="H16" s="67">
        <v>5000000</v>
      </c>
      <c r="I16" s="74"/>
      <c r="J16" s="287">
        <v>7</v>
      </c>
      <c r="K16" s="287"/>
      <c r="L16" s="287">
        <v>12</v>
      </c>
      <c r="M16" s="287"/>
      <c r="N16" s="287">
        <v>11</v>
      </c>
      <c r="O16" s="287"/>
      <c r="P16" s="287">
        <v>9</v>
      </c>
      <c r="Q16" s="287"/>
      <c r="R16" s="287">
        <v>9</v>
      </c>
      <c r="S16" s="287"/>
    </row>
    <row r="17" spans="1:19" ht="57.75" x14ac:dyDescent="0.25">
      <c r="A17" s="91">
        <v>12</v>
      </c>
      <c r="B17" s="98" t="s">
        <v>80</v>
      </c>
      <c r="C17" s="98" t="s">
        <v>81</v>
      </c>
      <c r="D17" s="98" t="s">
        <v>82</v>
      </c>
      <c r="E17" s="139">
        <v>60000000</v>
      </c>
      <c r="F17" s="92"/>
      <c r="G17" s="94">
        <f t="shared" si="1"/>
        <v>87</v>
      </c>
      <c r="H17" s="67">
        <v>35000000</v>
      </c>
      <c r="I17" s="74"/>
      <c r="J17" s="287">
        <v>16</v>
      </c>
      <c r="K17" s="287"/>
      <c r="L17" s="287">
        <v>18</v>
      </c>
      <c r="M17" s="287"/>
      <c r="N17" s="287">
        <v>18</v>
      </c>
      <c r="O17" s="287"/>
      <c r="P17" s="287">
        <v>18</v>
      </c>
      <c r="Q17" s="287"/>
      <c r="R17" s="287">
        <v>17</v>
      </c>
      <c r="S17" s="287"/>
    </row>
    <row r="18" spans="1:19" ht="72" customHeight="1" x14ac:dyDescent="0.25">
      <c r="A18" s="91">
        <v>13</v>
      </c>
      <c r="B18" s="98" t="s">
        <v>83</v>
      </c>
      <c r="C18" s="98" t="s">
        <v>84</v>
      </c>
      <c r="D18" s="98" t="s">
        <v>85</v>
      </c>
      <c r="E18" s="139">
        <v>21500000</v>
      </c>
      <c r="F18" s="92"/>
      <c r="G18" s="94">
        <f t="shared" si="1"/>
        <v>68</v>
      </c>
      <c r="H18" s="80">
        <v>5000000</v>
      </c>
      <c r="I18" s="79"/>
      <c r="J18" s="287">
        <v>13</v>
      </c>
      <c r="K18" s="287"/>
      <c r="L18" s="287">
        <v>15</v>
      </c>
      <c r="M18" s="287"/>
      <c r="N18" s="287">
        <v>13</v>
      </c>
      <c r="O18" s="287"/>
      <c r="P18" s="287">
        <v>13</v>
      </c>
      <c r="Q18" s="287"/>
      <c r="R18" s="287">
        <v>14</v>
      </c>
      <c r="S18" s="287"/>
    </row>
    <row r="19" spans="1:19" ht="57.75" x14ac:dyDescent="0.25">
      <c r="A19" s="91">
        <v>14</v>
      </c>
      <c r="B19" s="98" t="s">
        <v>86</v>
      </c>
      <c r="C19" s="98" t="s">
        <v>87</v>
      </c>
      <c r="D19" s="98" t="s">
        <v>88</v>
      </c>
      <c r="E19" s="139">
        <v>40000000</v>
      </c>
      <c r="F19" s="92"/>
      <c r="G19" s="94">
        <f t="shared" si="1"/>
        <v>70</v>
      </c>
      <c r="H19" s="80">
        <v>5000000</v>
      </c>
      <c r="I19" s="79"/>
      <c r="J19" s="287">
        <v>15</v>
      </c>
      <c r="K19" s="287"/>
      <c r="L19" s="287">
        <v>14</v>
      </c>
      <c r="M19" s="287"/>
      <c r="N19" s="287">
        <v>14</v>
      </c>
      <c r="O19" s="287"/>
      <c r="P19" s="287">
        <v>14</v>
      </c>
      <c r="Q19" s="287"/>
      <c r="R19" s="287">
        <v>13</v>
      </c>
      <c r="S19" s="287"/>
    </row>
    <row r="20" spans="1:19" ht="57.75" x14ac:dyDescent="0.25">
      <c r="A20" s="91">
        <v>15</v>
      </c>
      <c r="B20" s="98" t="s">
        <v>89</v>
      </c>
      <c r="C20" s="98" t="s">
        <v>90</v>
      </c>
      <c r="D20" s="98" t="s">
        <v>91</v>
      </c>
      <c r="E20" s="139">
        <v>37000000</v>
      </c>
      <c r="F20" s="92"/>
      <c r="G20" s="94">
        <f t="shared" si="1"/>
        <v>67</v>
      </c>
      <c r="H20" s="80">
        <v>5000000</v>
      </c>
      <c r="I20" s="79"/>
      <c r="J20" s="287">
        <v>13</v>
      </c>
      <c r="K20" s="287"/>
      <c r="L20" s="287">
        <v>14</v>
      </c>
      <c r="M20" s="287"/>
      <c r="N20" s="287">
        <v>13</v>
      </c>
      <c r="O20" s="287"/>
      <c r="P20" s="287">
        <v>13</v>
      </c>
      <c r="Q20" s="287"/>
      <c r="R20" s="287">
        <v>14</v>
      </c>
      <c r="S20" s="287"/>
    </row>
    <row r="21" spans="1:19" ht="57.75" x14ac:dyDescent="0.25">
      <c r="A21" s="91">
        <v>16</v>
      </c>
      <c r="B21" s="98" t="s">
        <v>92</v>
      </c>
      <c r="C21" s="98" t="s">
        <v>93</v>
      </c>
      <c r="D21" s="98" t="s">
        <v>94</v>
      </c>
      <c r="E21" s="139">
        <v>60000000</v>
      </c>
      <c r="F21" s="92"/>
      <c r="G21" s="94">
        <f t="shared" si="1"/>
        <v>49</v>
      </c>
      <c r="H21" s="80">
        <v>35000000</v>
      </c>
      <c r="I21" s="79"/>
      <c r="J21" s="287">
        <v>10</v>
      </c>
      <c r="K21" s="287"/>
      <c r="L21" s="287">
        <v>12</v>
      </c>
      <c r="M21" s="287"/>
      <c r="N21" s="287">
        <v>9</v>
      </c>
      <c r="O21" s="287"/>
      <c r="P21" s="287">
        <v>9</v>
      </c>
      <c r="Q21" s="287"/>
      <c r="R21" s="287">
        <v>9</v>
      </c>
      <c r="S21" s="287"/>
    </row>
    <row r="22" spans="1:19" ht="57.75" x14ac:dyDescent="0.25">
      <c r="A22" s="91">
        <v>17</v>
      </c>
      <c r="B22" s="98" t="s">
        <v>95</v>
      </c>
      <c r="C22" s="98" t="s">
        <v>96</v>
      </c>
      <c r="D22" s="98" t="s">
        <v>97</v>
      </c>
      <c r="E22" s="139">
        <v>60000000</v>
      </c>
      <c r="F22" s="92"/>
      <c r="G22" s="94">
        <f t="shared" si="1"/>
        <v>42</v>
      </c>
      <c r="H22" s="80">
        <v>5000000</v>
      </c>
      <c r="I22" s="79"/>
      <c r="J22" s="287">
        <v>8</v>
      </c>
      <c r="K22" s="287"/>
      <c r="L22" s="287">
        <v>10</v>
      </c>
      <c r="M22" s="287"/>
      <c r="N22" s="287">
        <v>8</v>
      </c>
      <c r="O22" s="287"/>
      <c r="P22" s="287">
        <v>8</v>
      </c>
      <c r="Q22" s="287"/>
      <c r="R22" s="287">
        <v>8</v>
      </c>
      <c r="S22" s="287"/>
    </row>
    <row r="23" spans="1:19" ht="72" x14ac:dyDescent="0.25">
      <c r="A23" s="91">
        <v>18</v>
      </c>
      <c r="B23" s="98" t="s">
        <v>98</v>
      </c>
      <c r="C23" s="98" t="s">
        <v>99</v>
      </c>
      <c r="D23" s="98" t="s">
        <v>100</v>
      </c>
      <c r="E23" s="139">
        <v>60000000</v>
      </c>
      <c r="F23" s="92"/>
      <c r="G23" s="94">
        <f t="shared" si="1"/>
        <v>79</v>
      </c>
      <c r="H23" s="80">
        <v>22000000</v>
      </c>
      <c r="I23" s="79"/>
      <c r="J23" s="287">
        <v>16</v>
      </c>
      <c r="K23" s="287"/>
      <c r="L23" s="287">
        <v>17</v>
      </c>
      <c r="M23" s="287"/>
      <c r="N23" s="287">
        <v>15</v>
      </c>
      <c r="O23" s="287"/>
      <c r="P23" s="287">
        <v>16</v>
      </c>
      <c r="Q23" s="287"/>
      <c r="R23" s="287">
        <v>15</v>
      </c>
      <c r="S23" s="287"/>
    </row>
    <row r="24" spans="1:19" ht="57.75" x14ac:dyDescent="0.25">
      <c r="A24" s="91">
        <v>19</v>
      </c>
      <c r="B24" s="98" t="s">
        <v>101</v>
      </c>
      <c r="C24" s="98" t="s">
        <v>102</v>
      </c>
      <c r="D24" s="98" t="s">
        <v>103</v>
      </c>
      <c r="E24" s="139">
        <v>33000000</v>
      </c>
      <c r="F24" s="92"/>
      <c r="G24" s="94">
        <f t="shared" si="1"/>
        <v>83</v>
      </c>
      <c r="H24" s="80">
        <v>26000000</v>
      </c>
      <c r="I24" s="79"/>
      <c r="J24" s="287">
        <v>16</v>
      </c>
      <c r="K24" s="287"/>
      <c r="L24" s="287">
        <v>17</v>
      </c>
      <c r="M24" s="287"/>
      <c r="N24" s="287">
        <v>17</v>
      </c>
      <c r="O24" s="287"/>
      <c r="P24" s="287">
        <v>17</v>
      </c>
      <c r="Q24" s="287"/>
      <c r="R24" s="287">
        <v>16</v>
      </c>
      <c r="S24" s="287"/>
    </row>
    <row r="25" spans="1:19" ht="18" x14ac:dyDescent="0.25">
      <c r="A25" s="121"/>
      <c r="B25" s="289" t="s">
        <v>11</v>
      </c>
      <c r="C25" s="289"/>
      <c r="D25" s="289"/>
      <c r="E25" s="96">
        <f>SUM(E6:E24)</f>
        <v>832986400</v>
      </c>
      <c r="F25" s="130"/>
      <c r="G25" s="130"/>
      <c r="H25" s="74"/>
      <c r="I25" s="156"/>
      <c r="J25" s="358"/>
      <c r="K25" s="358"/>
      <c r="L25" s="358"/>
      <c r="M25" s="358"/>
      <c r="N25" s="358"/>
      <c r="O25" s="358"/>
      <c r="P25" s="358"/>
      <c r="Q25" s="358"/>
      <c r="R25" s="358"/>
      <c r="S25" s="358"/>
    </row>
    <row r="26" spans="1:19" ht="29.25" x14ac:dyDescent="0.25">
      <c r="A26" s="91"/>
      <c r="B26" s="154"/>
      <c r="C26" s="105"/>
      <c r="D26" s="105"/>
      <c r="E26" s="111"/>
      <c r="F26" s="105"/>
      <c r="G26" s="64" t="s">
        <v>12</v>
      </c>
      <c r="H26" s="68">
        <f>SUM(H6:H25)</f>
        <v>242000000</v>
      </c>
      <c r="I26" s="156"/>
      <c r="J26" s="156"/>
      <c r="K26" s="156"/>
      <c r="L26" s="156"/>
      <c r="M26" s="156"/>
      <c r="N26" s="156"/>
      <c r="O26" s="156"/>
      <c r="P26" s="156"/>
      <c r="Q26" s="156"/>
      <c r="R26" s="156"/>
      <c r="S26" s="156"/>
    </row>
  </sheetData>
  <mergeCells count="110">
    <mergeCell ref="R25:S25"/>
    <mergeCell ref="J24:K24"/>
    <mergeCell ref="L24:M24"/>
    <mergeCell ref="N24:O24"/>
    <mergeCell ref="P24:Q24"/>
    <mergeCell ref="R24:S24"/>
    <mergeCell ref="B25:D25"/>
    <mergeCell ref="J25:K25"/>
    <mergeCell ref="L25:M25"/>
    <mergeCell ref="N25:O25"/>
    <mergeCell ref="P25:Q25"/>
    <mergeCell ref="J22:K22"/>
    <mergeCell ref="L22:M22"/>
    <mergeCell ref="N22:O22"/>
    <mergeCell ref="P22:Q22"/>
    <mergeCell ref="R22:S22"/>
    <mergeCell ref="J23:K23"/>
    <mergeCell ref="L23:M23"/>
    <mergeCell ref="N23:O23"/>
    <mergeCell ref="P23:Q23"/>
    <mergeCell ref="R23:S23"/>
    <mergeCell ref="J20:K20"/>
    <mergeCell ref="L20:M20"/>
    <mergeCell ref="N20:O20"/>
    <mergeCell ref="P20:Q20"/>
    <mergeCell ref="R20:S20"/>
    <mergeCell ref="J21:K21"/>
    <mergeCell ref="L21:M21"/>
    <mergeCell ref="N21:O21"/>
    <mergeCell ref="P21:Q21"/>
    <mergeCell ref="R21:S21"/>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B1:E1"/>
    <mergeCell ref="J1:K5"/>
    <mergeCell ref="L1:M5"/>
    <mergeCell ref="N1:O5"/>
    <mergeCell ref="P1:Q5"/>
    <mergeCell ref="R1:S5"/>
    <mergeCell ref="A2:B2"/>
    <mergeCell ref="B3:C3"/>
    <mergeCell ref="A5:I5"/>
  </mergeCells>
  <pageMargins left="0.70866141732283472" right="0.70866141732283472" top="0.74803149606299213" bottom="0.74803149606299213" header="0.31496062992125984" footer="0.31496062992125984"/>
  <pageSetup paperSize="9" scale="37" fitToHeight="0"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zoomScale="70" zoomScaleNormal="70" workbookViewId="0">
      <selection activeCell="I7" sqref="I7"/>
    </sheetView>
  </sheetViews>
  <sheetFormatPr defaultRowHeight="15" x14ac:dyDescent="0.25"/>
  <cols>
    <col min="1" max="1" width="9.7109375" style="36" customWidth="1"/>
    <col min="2" max="2" width="33" customWidth="1"/>
    <col min="3" max="3" width="29.7109375" customWidth="1"/>
    <col min="4" max="4" width="36.85546875" customWidth="1"/>
    <col min="5" max="5" width="15.28515625" customWidth="1"/>
    <col min="6" max="6" width="26.8554687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50"/>
      <c r="B1" s="395" t="s">
        <v>17</v>
      </c>
      <c r="C1" s="395"/>
      <c r="D1" s="395"/>
      <c r="E1" s="395"/>
      <c r="F1" s="73"/>
      <c r="G1" s="73"/>
      <c r="H1" s="73"/>
      <c r="I1" s="104"/>
      <c r="J1" s="403" t="s">
        <v>322</v>
      </c>
      <c r="K1" s="404"/>
      <c r="L1" s="409" t="s">
        <v>18</v>
      </c>
      <c r="M1" s="410"/>
      <c r="N1" s="413" t="s">
        <v>19</v>
      </c>
      <c r="O1" s="404"/>
      <c r="P1" s="403" t="s">
        <v>323</v>
      </c>
      <c r="Q1" s="410"/>
      <c r="R1" s="413" t="s">
        <v>324</v>
      </c>
      <c r="S1" s="410"/>
    </row>
    <row r="2" spans="1:19" ht="19.5" customHeight="1" x14ac:dyDescent="0.25">
      <c r="A2" s="398" t="s">
        <v>1</v>
      </c>
      <c r="B2" s="398"/>
      <c r="C2" s="151"/>
      <c r="D2" s="152"/>
      <c r="E2" s="111"/>
      <c r="F2" s="105"/>
      <c r="G2" s="105"/>
      <c r="H2" s="73"/>
      <c r="I2" s="104"/>
      <c r="J2" s="405"/>
      <c r="K2" s="406"/>
      <c r="L2" s="405"/>
      <c r="M2" s="411"/>
      <c r="N2" s="414"/>
      <c r="O2" s="406"/>
      <c r="P2" s="405"/>
      <c r="Q2" s="411"/>
      <c r="R2" s="414"/>
      <c r="S2" s="411"/>
    </row>
    <row r="3" spans="1:19" ht="42.75" customHeight="1" x14ac:dyDescent="0.25">
      <c r="A3" s="91"/>
      <c r="B3" s="399" t="s">
        <v>335</v>
      </c>
      <c r="C3" s="399"/>
      <c r="D3" s="153" t="s">
        <v>2</v>
      </c>
      <c r="E3" s="111"/>
      <c r="F3" s="105"/>
      <c r="G3" s="105"/>
      <c r="H3" s="73"/>
      <c r="I3" s="104"/>
      <c r="J3" s="405"/>
      <c r="K3" s="406"/>
      <c r="L3" s="405"/>
      <c r="M3" s="411"/>
      <c r="N3" s="414"/>
      <c r="O3" s="406"/>
      <c r="P3" s="405"/>
      <c r="Q3" s="411"/>
      <c r="R3" s="414"/>
      <c r="S3" s="411"/>
    </row>
    <row r="4" spans="1:19" ht="42.75" x14ac:dyDescent="0.25">
      <c r="A4" s="125" t="s">
        <v>3</v>
      </c>
      <c r="B4" s="125" t="s">
        <v>4</v>
      </c>
      <c r="C4" s="125" t="s">
        <v>5</v>
      </c>
      <c r="D4" s="125" t="s">
        <v>6</v>
      </c>
      <c r="E4" s="126" t="s">
        <v>7</v>
      </c>
      <c r="F4" s="125" t="s">
        <v>28</v>
      </c>
      <c r="G4" s="127" t="s">
        <v>9</v>
      </c>
      <c r="H4" s="128" t="s">
        <v>39</v>
      </c>
      <c r="I4" s="129" t="s">
        <v>10</v>
      </c>
      <c r="J4" s="405"/>
      <c r="K4" s="406"/>
      <c r="L4" s="405"/>
      <c r="M4" s="411"/>
      <c r="N4" s="414"/>
      <c r="O4" s="406"/>
      <c r="P4" s="405"/>
      <c r="Q4" s="411"/>
      <c r="R4" s="414"/>
      <c r="S4" s="411"/>
    </row>
    <row r="5" spans="1:19" s="8" customFormat="1" ht="16.5" customHeight="1" thickBot="1" x14ac:dyDescent="0.3">
      <c r="A5" s="329" t="s">
        <v>30</v>
      </c>
      <c r="B5" s="305"/>
      <c r="C5" s="305"/>
      <c r="D5" s="305"/>
      <c r="E5" s="305"/>
      <c r="F5" s="305"/>
      <c r="G5" s="305"/>
      <c r="H5" s="305"/>
      <c r="I5" s="305"/>
      <c r="J5" s="407"/>
      <c r="K5" s="408"/>
      <c r="L5" s="407"/>
      <c r="M5" s="412"/>
      <c r="N5" s="415"/>
      <c r="O5" s="408"/>
      <c r="P5" s="407"/>
      <c r="Q5" s="412"/>
      <c r="R5" s="415"/>
      <c r="S5" s="412"/>
    </row>
    <row r="6" spans="1:19" ht="60" customHeight="1" x14ac:dyDescent="0.25">
      <c r="A6" s="91">
        <v>1</v>
      </c>
      <c r="B6" s="98" t="s">
        <v>47</v>
      </c>
      <c r="C6" s="98" t="s">
        <v>48</v>
      </c>
      <c r="D6" s="98" t="s">
        <v>49</v>
      </c>
      <c r="E6" s="139">
        <v>28486400</v>
      </c>
      <c r="F6" s="92"/>
      <c r="G6" s="182">
        <f>SUM(J6+L6+N6+P6+R6)</f>
        <v>69.333333333333343</v>
      </c>
      <c r="H6" s="176">
        <v>12000000</v>
      </c>
      <c r="I6" s="172"/>
      <c r="J6" s="319">
        <v>16</v>
      </c>
      <c r="K6" s="319"/>
      <c r="L6" s="319">
        <v>20</v>
      </c>
      <c r="M6" s="319"/>
      <c r="N6" s="319">
        <v>12</v>
      </c>
      <c r="O6" s="319"/>
      <c r="P6" s="319">
        <v>10.333333333333334</v>
      </c>
      <c r="Q6" s="319"/>
      <c r="R6" s="319">
        <v>11</v>
      </c>
      <c r="S6" s="319"/>
    </row>
    <row r="7" spans="1:19" ht="171.75" x14ac:dyDescent="0.25">
      <c r="A7" s="91">
        <v>2</v>
      </c>
      <c r="B7" s="98" t="s">
        <v>50</v>
      </c>
      <c r="C7" s="98" t="s">
        <v>51</v>
      </c>
      <c r="D7" s="98" t="s">
        <v>52</v>
      </c>
      <c r="E7" s="139">
        <v>60000000</v>
      </c>
      <c r="F7" s="95" t="s">
        <v>317</v>
      </c>
      <c r="G7" s="182">
        <f>SUM(J7,L7,N7,P7,R7)</f>
        <v>0</v>
      </c>
      <c r="H7" s="176"/>
      <c r="I7" s="172"/>
      <c r="J7" s="318"/>
      <c r="K7" s="318"/>
      <c r="L7" s="318"/>
      <c r="M7" s="318"/>
      <c r="N7" s="318"/>
      <c r="O7" s="318"/>
      <c r="P7" s="318"/>
      <c r="Q7" s="318"/>
      <c r="R7" s="318"/>
      <c r="S7" s="318"/>
    </row>
    <row r="8" spans="1:19" ht="63.75" customHeight="1" x14ac:dyDescent="0.25">
      <c r="A8" s="91">
        <v>3</v>
      </c>
      <c r="B8" s="98" t="s">
        <v>53</v>
      </c>
      <c r="C8" s="98" t="s">
        <v>54</v>
      </c>
      <c r="D8" s="98" t="s">
        <v>55</v>
      </c>
      <c r="E8" s="139">
        <v>20000000</v>
      </c>
      <c r="F8" s="92"/>
      <c r="G8" s="182">
        <f>SUM(J8+L8+N8+P8+R8)</f>
        <v>15</v>
      </c>
      <c r="H8" s="176">
        <v>8000000</v>
      </c>
      <c r="I8" s="172"/>
      <c r="J8" s="319">
        <v>3</v>
      </c>
      <c r="K8" s="319"/>
      <c r="L8" s="319">
        <v>3</v>
      </c>
      <c r="M8" s="319"/>
      <c r="N8" s="319">
        <v>3</v>
      </c>
      <c r="O8" s="319"/>
      <c r="P8" s="319">
        <v>3</v>
      </c>
      <c r="Q8" s="319"/>
      <c r="R8" s="319">
        <v>3</v>
      </c>
      <c r="S8" s="319"/>
    </row>
    <row r="9" spans="1:19" ht="171.75" x14ac:dyDescent="0.25">
      <c r="A9" s="91">
        <v>4</v>
      </c>
      <c r="B9" s="98" t="s">
        <v>56</v>
      </c>
      <c r="C9" s="98" t="s">
        <v>57</v>
      </c>
      <c r="D9" s="98" t="s">
        <v>58</v>
      </c>
      <c r="E9" s="139">
        <v>35000000</v>
      </c>
      <c r="F9" s="95" t="s">
        <v>317</v>
      </c>
      <c r="G9" s="182">
        <f>SUM(J9,L9,N9,P9,R9)</f>
        <v>0</v>
      </c>
      <c r="H9" s="176"/>
      <c r="I9" s="172"/>
      <c r="J9" s="318"/>
      <c r="K9" s="318"/>
      <c r="L9" s="318"/>
      <c r="M9" s="318"/>
      <c r="N9" s="318"/>
      <c r="O9" s="318"/>
      <c r="P9" s="318"/>
      <c r="Q9" s="318"/>
      <c r="R9" s="318"/>
      <c r="S9" s="318"/>
    </row>
    <row r="10" spans="1:19" ht="60" customHeight="1" x14ac:dyDescent="0.25">
      <c r="A10" s="91">
        <v>5</v>
      </c>
      <c r="B10" s="98" t="s">
        <v>59</v>
      </c>
      <c r="C10" s="98" t="s">
        <v>60</v>
      </c>
      <c r="D10" s="98" t="s">
        <v>61</v>
      </c>
      <c r="E10" s="139">
        <v>23000000</v>
      </c>
      <c r="F10" s="92"/>
      <c r="G10" s="182">
        <f t="shared" ref="G10:G13" si="0">SUM(J10+L10+N10+P10+R10)</f>
        <v>61.733333333333334</v>
      </c>
      <c r="H10" s="176">
        <v>18000000</v>
      </c>
      <c r="I10" s="172"/>
      <c r="J10" s="319">
        <v>11.666666666666666</v>
      </c>
      <c r="K10" s="319"/>
      <c r="L10" s="319">
        <v>15.4</v>
      </c>
      <c r="M10" s="319"/>
      <c r="N10" s="319">
        <v>11.333333333333334</v>
      </c>
      <c r="O10" s="319"/>
      <c r="P10" s="319">
        <v>11.333333333333334</v>
      </c>
      <c r="Q10" s="319"/>
      <c r="R10" s="319">
        <v>12</v>
      </c>
      <c r="S10" s="319"/>
    </row>
    <row r="11" spans="1:19" ht="60" customHeight="1" x14ac:dyDescent="0.25">
      <c r="A11" s="91">
        <v>6</v>
      </c>
      <c r="B11" s="98" t="s">
        <v>62</v>
      </c>
      <c r="C11" s="98" t="s">
        <v>63</v>
      </c>
      <c r="D11" s="98" t="s">
        <v>64</v>
      </c>
      <c r="E11" s="139">
        <v>60000000</v>
      </c>
      <c r="F11" s="92"/>
      <c r="G11" s="182">
        <f t="shared" si="0"/>
        <v>75.033333333333331</v>
      </c>
      <c r="H11" s="176">
        <v>35000000</v>
      </c>
      <c r="I11" s="172"/>
      <c r="J11" s="319">
        <v>14.333333333333334</v>
      </c>
      <c r="K11" s="319"/>
      <c r="L11" s="319">
        <v>18.2</v>
      </c>
      <c r="M11" s="319"/>
      <c r="N11" s="319">
        <v>14.333333333333334</v>
      </c>
      <c r="O11" s="319"/>
      <c r="P11" s="319">
        <v>14</v>
      </c>
      <c r="Q11" s="319"/>
      <c r="R11" s="319">
        <v>14.166666666666666</v>
      </c>
      <c r="S11" s="319"/>
    </row>
    <row r="12" spans="1:19" ht="60" customHeight="1" x14ac:dyDescent="0.25">
      <c r="A12" s="91">
        <v>7</v>
      </c>
      <c r="B12" s="98" t="s">
        <v>65</v>
      </c>
      <c r="C12" s="98" t="s">
        <v>66</v>
      </c>
      <c r="D12" s="98" t="s">
        <v>67</v>
      </c>
      <c r="E12" s="139">
        <v>60000000</v>
      </c>
      <c r="F12" s="92" t="s">
        <v>316</v>
      </c>
      <c r="G12" s="182">
        <f t="shared" si="0"/>
        <v>60</v>
      </c>
      <c r="H12" s="176">
        <v>5000000</v>
      </c>
      <c r="I12" s="172"/>
      <c r="J12" s="319">
        <v>16</v>
      </c>
      <c r="K12" s="319"/>
      <c r="L12" s="319">
        <v>14</v>
      </c>
      <c r="M12" s="319"/>
      <c r="N12" s="319">
        <v>14</v>
      </c>
      <c r="O12" s="319"/>
      <c r="P12" s="319">
        <v>10</v>
      </c>
      <c r="Q12" s="319"/>
      <c r="R12" s="319">
        <v>6</v>
      </c>
      <c r="S12" s="319"/>
    </row>
    <row r="13" spans="1:19" ht="60" customHeight="1" x14ac:dyDescent="0.25">
      <c r="A13" s="91">
        <v>8</v>
      </c>
      <c r="B13" s="98" t="s">
        <v>68</v>
      </c>
      <c r="C13" s="98" t="s">
        <v>69</v>
      </c>
      <c r="D13" s="98" t="s">
        <v>70</v>
      </c>
      <c r="E13" s="139">
        <v>50000000</v>
      </c>
      <c r="F13" s="92"/>
      <c r="G13" s="182">
        <f t="shared" si="0"/>
        <v>54.666666666666664</v>
      </c>
      <c r="H13" s="176">
        <v>5000000</v>
      </c>
      <c r="I13" s="172"/>
      <c r="J13" s="319">
        <v>14</v>
      </c>
      <c r="K13" s="319"/>
      <c r="L13" s="319">
        <v>14</v>
      </c>
      <c r="M13" s="319"/>
      <c r="N13" s="319">
        <v>10</v>
      </c>
      <c r="O13" s="319"/>
      <c r="P13" s="319">
        <v>10</v>
      </c>
      <c r="Q13" s="319"/>
      <c r="R13" s="319">
        <v>6.666666666666667</v>
      </c>
      <c r="S13" s="319"/>
    </row>
    <row r="14" spans="1:19" ht="69.75" customHeight="1" x14ac:dyDescent="0.25">
      <c r="A14" s="91">
        <v>9</v>
      </c>
      <c r="B14" s="98" t="s">
        <v>71</v>
      </c>
      <c r="C14" s="98" t="s">
        <v>72</v>
      </c>
      <c r="D14" s="98" t="s">
        <v>73</v>
      </c>
      <c r="E14" s="139">
        <v>40000000</v>
      </c>
      <c r="F14" s="92" t="s">
        <v>316</v>
      </c>
      <c r="G14" s="182">
        <f>SUM(J14+L14+N14+P14+R14)</f>
        <v>70.266666666666666</v>
      </c>
      <c r="H14" s="176">
        <v>27000000</v>
      </c>
      <c r="I14" s="172"/>
      <c r="J14" s="319">
        <v>13</v>
      </c>
      <c r="K14" s="319"/>
      <c r="L14" s="319">
        <v>16.600000000000001</v>
      </c>
      <c r="M14" s="319"/>
      <c r="N14" s="319">
        <v>12.833333333333334</v>
      </c>
      <c r="O14" s="319"/>
      <c r="P14" s="319">
        <v>13.166666666666666</v>
      </c>
      <c r="Q14" s="319"/>
      <c r="R14" s="319">
        <v>14.666666666666666</v>
      </c>
      <c r="S14" s="319"/>
    </row>
    <row r="15" spans="1:19" ht="72" x14ac:dyDescent="0.25">
      <c r="A15" s="91">
        <v>10</v>
      </c>
      <c r="B15" s="98" t="s">
        <v>74</v>
      </c>
      <c r="C15" s="98" t="s">
        <v>75</v>
      </c>
      <c r="D15" s="98" t="s">
        <v>76</v>
      </c>
      <c r="E15" s="139">
        <v>25000000</v>
      </c>
      <c r="F15" s="92"/>
      <c r="G15" s="182">
        <f t="shared" ref="G15:G24" si="1">SUM(J15+L15+N15+P15+R15)</f>
        <v>60.033333333333339</v>
      </c>
      <c r="H15" s="176">
        <v>10000000</v>
      </c>
      <c r="I15" s="172"/>
      <c r="J15" s="319">
        <v>16</v>
      </c>
      <c r="K15" s="319"/>
      <c r="L15" s="319">
        <v>13.2</v>
      </c>
      <c r="M15" s="319"/>
      <c r="N15" s="319">
        <v>10.5</v>
      </c>
      <c r="O15" s="319"/>
      <c r="P15" s="319">
        <v>10</v>
      </c>
      <c r="Q15" s="319"/>
      <c r="R15" s="319">
        <v>10.333333333333334</v>
      </c>
      <c r="S15" s="319"/>
    </row>
    <row r="16" spans="1:19" ht="57.75" x14ac:dyDescent="0.25">
      <c r="A16" s="91">
        <v>11</v>
      </c>
      <c r="B16" s="98" t="s">
        <v>77</v>
      </c>
      <c r="C16" s="98" t="s">
        <v>78</v>
      </c>
      <c r="D16" s="98" t="s">
        <v>79</v>
      </c>
      <c r="E16" s="139">
        <v>60000000</v>
      </c>
      <c r="F16" s="92"/>
      <c r="G16" s="182">
        <f t="shared" si="1"/>
        <v>25.5</v>
      </c>
      <c r="H16" s="176">
        <v>0</v>
      </c>
      <c r="I16" s="172"/>
      <c r="J16" s="319">
        <v>6</v>
      </c>
      <c r="K16" s="319"/>
      <c r="L16" s="319">
        <v>2</v>
      </c>
      <c r="M16" s="319"/>
      <c r="N16" s="319">
        <v>5.666666666666667</v>
      </c>
      <c r="O16" s="319"/>
      <c r="P16" s="319">
        <v>5.833333333333333</v>
      </c>
      <c r="Q16" s="319"/>
      <c r="R16" s="319">
        <v>6</v>
      </c>
      <c r="S16" s="319"/>
    </row>
    <row r="17" spans="1:19" ht="57.75" x14ac:dyDescent="0.25">
      <c r="A17" s="91">
        <v>12</v>
      </c>
      <c r="B17" s="98" t="s">
        <v>80</v>
      </c>
      <c r="C17" s="98" t="s">
        <v>81</v>
      </c>
      <c r="D17" s="98" t="s">
        <v>82</v>
      </c>
      <c r="E17" s="139">
        <v>60000000</v>
      </c>
      <c r="F17" s="92"/>
      <c r="G17" s="182">
        <f t="shared" si="1"/>
        <v>73.533333333333331</v>
      </c>
      <c r="H17" s="176">
        <v>25000000</v>
      </c>
      <c r="I17" s="172"/>
      <c r="J17" s="319">
        <v>14.333333333333334</v>
      </c>
      <c r="K17" s="319"/>
      <c r="L17" s="319">
        <v>17.2</v>
      </c>
      <c r="M17" s="319"/>
      <c r="N17" s="319">
        <v>13.833333333333334</v>
      </c>
      <c r="O17" s="319"/>
      <c r="P17" s="319">
        <v>14.166666666666666</v>
      </c>
      <c r="Q17" s="319"/>
      <c r="R17" s="319">
        <v>14</v>
      </c>
      <c r="S17" s="319"/>
    </row>
    <row r="18" spans="1:19" ht="72" x14ac:dyDescent="0.25">
      <c r="A18" s="91">
        <v>13</v>
      </c>
      <c r="B18" s="98" t="s">
        <v>83</v>
      </c>
      <c r="C18" s="98" t="s">
        <v>84</v>
      </c>
      <c r="D18" s="98" t="s">
        <v>85</v>
      </c>
      <c r="E18" s="139">
        <v>21500000</v>
      </c>
      <c r="F18" s="92"/>
      <c r="G18" s="182">
        <f t="shared" si="1"/>
        <v>52.433333333333337</v>
      </c>
      <c r="H18" s="177">
        <v>5000000</v>
      </c>
      <c r="I18" s="173"/>
      <c r="J18" s="319">
        <v>12</v>
      </c>
      <c r="K18" s="319"/>
      <c r="L18" s="319">
        <v>12.6</v>
      </c>
      <c r="M18" s="319"/>
      <c r="N18" s="319">
        <v>8.8333333333333339</v>
      </c>
      <c r="O18" s="319"/>
      <c r="P18" s="319">
        <v>10</v>
      </c>
      <c r="Q18" s="319"/>
      <c r="R18" s="319">
        <v>9</v>
      </c>
      <c r="S18" s="319"/>
    </row>
    <row r="19" spans="1:19" ht="57.75" x14ac:dyDescent="0.25">
      <c r="A19" s="91">
        <v>14</v>
      </c>
      <c r="B19" s="98" t="s">
        <v>86</v>
      </c>
      <c r="C19" s="98" t="s">
        <v>87</v>
      </c>
      <c r="D19" s="98" t="s">
        <v>88</v>
      </c>
      <c r="E19" s="139">
        <v>40000000</v>
      </c>
      <c r="F19" s="92"/>
      <c r="G19" s="182">
        <f t="shared" si="1"/>
        <v>62.166666666666671</v>
      </c>
      <c r="H19" s="177">
        <v>5000000</v>
      </c>
      <c r="I19" s="173"/>
      <c r="J19" s="319">
        <v>18</v>
      </c>
      <c r="K19" s="319"/>
      <c r="L19" s="319">
        <v>18</v>
      </c>
      <c r="M19" s="319"/>
      <c r="N19" s="319">
        <v>9.8333333333333339</v>
      </c>
      <c r="O19" s="319"/>
      <c r="P19" s="319">
        <v>8</v>
      </c>
      <c r="Q19" s="319"/>
      <c r="R19" s="319">
        <v>8.3333333333333339</v>
      </c>
      <c r="S19" s="319"/>
    </row>
    <row r="20" spans="1:19" ht="57.75" x14ac:dyDescent="0.25">
      <c r="A20" s="91">
        <v>15</v>
      </c>
      <c r="B20" s="98" t="s">
        <v>89</v>
      </c>
      <c r="C20" s="98" t="s">
        <v>90</v>
      </c>
      <c r="D20" s="98" t="s">
        <v>91</v>
      </c>
      <c r="E20" s="139">
        <v>37000000</v>
      </c>
      <c r="F20" s="92"/>
      <c r="G20" s="182">
        <f t="shared" si="1"/>
        <v>55.833333333333329</v>
      </c>
      <c r="H20" s="177">
        <v>5000000</v>
      </c>
      <c r="I20" s="173"/>
      <c r="J20" s="319">
        <v>16</v>
      </c>
      <c r="K20" s="319"/>
      <c r="L20" s="319">
        <v>10</v>
      </c>
      <c r="M20" s="319"/>
      <c r="N20" s="319">
        <v>12</v>
      </c>
      <c r="O20" s="319"/>
      <c r="P20" s="319">
        <v>9.1666666666666661</v>
      </c>
      <c r="Q20" s="319"/>
      <c r="R20" s="319">
        <v>8.6666666666666661</v>
      </c>
      <c r="S20" s="319"/>
    </row>
    <row r="21" spans="1:19" ht="57.75" x14ac:dyDescent="0.25">
      <c r="A21" s="91">
        <v>16</v>
      </c>
      <c r="B21" s="98" t="s">
        <v>92</v>
      </c>
      <c r="C21" s="98" t="s">
        <v>93</v>
      </c>
      <c r="D21" s="98" t="s">
        <v>94</v>
      </c>
      <c r="E21" s="139">
        <v>60000000</v>
      </c>
      <c r="F21" s="92"/>
      <c r="G21" s="182">
        <f t="shared" si="1"/>
        <v>0</v>
      </c>
      <c r="H21" s="177">
        <v>35000000</v>
      </c>
      <c r="I21" s="173"/>
      <c r="J21" s="319"/>
      <c r="K21" s="319"/>
      <c r="L21" s="319"/>
      <c r="M21" s="319"/>
      <c r="N21" s="319"/>
      <c r="O21" s="319"/>
      <c r="P21" s="319"/>
      <c r="Q21" s="319"/>
      <c r="R21" s="319"/>
      <c r="S21" s="319"/>
    </row>
    <row r="22" spans="1:19" ht="57.75" x14ac:dyDescent="0.25">
      <c r="A22" s="91">
        <v>17</v>
      </c>
      <c r="B22" s="98" t="s">
        <v>95</v>
      </c>
      <c r="C22" s="98" t="s">
        <v>96</v>
      </c>
      <c r="D22" s="98" t="s">
        <v>97</v>
      </c>
      <c r="E22" s="139">
        <v>60000000</v>
      </c>
      <c r="F22" s="92"/>
      <c r="G22" s="182">
        <f t="shared" si="1"/>
        <v>36.033333333333331</v>
      </c>
      <c r="H22" s="177">
        <v>5000000</v>
      </c>
      <c r="I22" s="173"/>
      <c r="J22" s="319">
        <v>10</v>
      </c>
      <c r="K22" s="319"/>
      <c r="L22" s="319">
        <v>7.2</v>
      </c>
      <c r="M22" s="319"/>
      <c r="N22" s="319">
        <v>6</v>
      </c>
      <c r="O22" s="319"/>
      <c r="P22" s="319">
        <v>6.333333333333333</v>
      </c>
      <c r="Q22" s="319"/>
      <c r="R22" s="319">
        <v>6.5</v>
      </c>
      <c r="S22" s="319"/>
    </row>
    <row r="23" spans="1:19" ht="72" x14ac:dyDescent="0.25">
      <c r="A23" s="91">
        <v>18</v>
      </c>
      <c r="B23" s="98" t="s">
        <v>98</v>
      </c>
      <c r="C23" s="98" t="s">
        <v>99</v>
      </c>
      <c r="D23" s="98" t="s">
        <v>100</v>
      </c>
      <c r="E23" s="139">
        <v>60000000</v>
      </c>
      <c r="F23" s="92"/>
      <c r="G23" s="182">
        <f t="shared" si="1"/>
        <v>72</v>
      </c>
      <c r="H23" s="177">
        <v>15000000</v>
      </c>
      <c r="I23" s="173"/>
      <c r="J23" s="319">
        <v>18</v>
      </c>
      <c r="K23" s="319"/>
      <c r="L23" s="319">
        <v>18</v>
      </c>
      <c r="M23" s="319"/>
      <c r="N23" s="319">
        <v>12</v>
      </c>
      <c r="O23" s="319"/>
      <c r="P23" s="319">
        <v>14</v>
      </c>
      <c r="Q23" s="319"/>
      <c r="R23" s="319">
        <v>10</v>
      </c>
      <c r="S23" s="319"/>
    </row>
    <row r="24" spans="1:19" ht="57.75" x14ac:dyDescent="0.25">
      <c r="A24" s="91">
        <v>19</v>
      </c>
      <c r="B24" s="98" t="s">
        <v>101</v>
      </c>
      <c r="C24" s="98" t="s">
        <v>102</v>
      </c>
      <c r="D24" s="98" t="s">
        <v>103</v>
      </c>
      <c r="E24" s="139">
        <v>33000000</v>
      </c>
      <c r="F24" s="92"/>
      <c r="G24" s="182">
        <f t="shared" si="1"/>
        <v>69.3</v>
      </c>
      <c r="H24" s="177">
        <v>27000000</v>
      </c>
      <c r="I24" s="173"/>
      <c r="J24" s="319">
        <v>16</v>
      </c>
      <c r="K24" s="319"/>
      <c r="L24" s="319">
        <v>15.8</v>
      </c>
      <c r="M24" s="319"/>
      <c r="N24" s="319">
        <v>18</v>
      </c>
      <c r="O24" s="319"/>
      <c r="P24" s="319">
        <v>9.6666666666666661</v>
      </c>
      <c r="Q24" s="319"/>
      <c r="R24" s="319">
        <v>9.8333333333333339</v>
      </c>
      <c r="S24" s="319"/>
    </row>
    <row r="25" spans="1:19" ht="18.75" x14ac:dyDescent="0.3">
      <c r="A25" s="121"/>
      <c r="B25" s="289" t="s">
        <v>11</v>
      </c>
      <c r="C25" s="289"/>
      <c r="D25" s="289"/>
      <c r="E25" s="96">
        <f>SUM(E6:E24)</f>
        <v>832986400</v>
      </c>
      <c r="F25" s="130"/>
      <c r="G25" s="130"/>
      <c r="H25" s="147"/>
      <c r="I25" s="16"/>
      <c r="J25" s="370"/>
      <c r="K25" s="370"/>
      <c r="L25" s="370"/>
      <c r="M25" s="370"/>
      <c r="N25" s="370"/>
      <c r="O25" s="370"/>
      <c r="P25" s="370"/>
      <c r="Q25" s="370"/>
      <c r="R25" s="370"/>
      <c r="S25" s="370"/>
    </row>
    <row r="26" spans="1:19" ht="30" x14ac:dyDescent="0.3">
      <c r="A26" s="91"/>
      <c r="B26" s="154"/>
      <c r="C26" s="105"/>
      <c r="D26" s="105"/>
      <c r="E26" s="111"/>
      <c r="F26" s="105"/>
      <c r="G26" s="64" t="s">
        <v>12</v>
      </c>
      <c r="H26" s="149">
        <f>SUM(H6:H25)</f>
        <v>242000000</v>
      </c>
      <c r="I26" s="16"/>
      <c r="J26" s="16"/>
      <c r="K26" s="16"/>
      <c r="L26" s="16"/>
      <c r="M26" s="16"/>
      <c r="N26" s="16"/>
      <c r="O26" s="16"/>
      <c r="P26" s="16"/>
      <c r="Q26" s="16"/>
      <c r="R26" s="16"/>
      <c r="S26" s="16"/>
    </row>
  </sheetData>
  <mergeCells count="110">
    <mergeCell ref="R25:S25"/>
    <mergeCell ref="B25:D25"/>
    <mergeCell ref="J25:K25"/>
    <mergeCell ref="L25:M25"/>
    <mergeCell ref="N25:O25"/>
    <mergeCell ref="P25:Q25"/>
    <mergeCell ref="R24:S24"/>
    <mergeCell ref="J24:K24"/>
    <mergeCell ref="L24:M24"/>
    <mergeCell ref="N24:O24"/>
    <mergeCell ref="P24:Q24"/>
    <mergeCell ref="J23:K23"/>
    <mergeCell ref="L23:M23"/>
    <mergeCell ref="N23:O23"/>
    <mergeCell ref="P23:Q23"/>
    <mergeCell ref="R23:S23"/>
    <mergeCell ref="J22:K22"/>
    <mergeCell ref="L22:M22"/>
    <mergeCell ref="N22:O22"/>
    <mergeCell ref="P22:Q22"/>
    <mergeCell ref="R22:S22"/>
    <mergeCell ref="R20:S20"/>
    <mergeCell ref="J21:K21"/>
    <mergeCell ref="L21:M21"/>
    <mergeCell ref="N21:O21"/>
    <mergeCell ref="P21:Q21"/>
    <mergeCell ref="R21:S21"/>
    <mergeCell ref="L20:M20"/>
    <mergeCell ref="J20:K20"/>
    <mergeCell ref="N20:O20"/>
    <mergeCell ref="P20:Q20"/>
    <mergeCell ref="J19:K19"/>
    <mergeCell ref="L19:M19"/>
    <mergeCell ref="N19:O19"/>
    <mergeCell ref="P19:Q19"/>
    <mergeCell ref="R19:S19"/>
    <mergeCell ref="P18:Q18"/>
    <mergeCell ref="L18:M18"/>
    <mergeCell ref="J18:K18"/>
    <mergeCell ref="R18:S18"/>
    <mergeCell ref="N18:O18"/>
    <mergeCell ref="R16:S16"/>
    <mergeCell ref="R17:S17"/>
    <mergeCell ref="J16:K16"/>
    <mergeCell ref="L16:M16"/>
    <mergeCell ref="P16:Q16"/>
    <mergeCell ref="J17:K17"/>
    <mergeCell ref="L17:M17"/>
    <mergeCell ref="N17:O17"/>
    <mergeCell ref="P17:Q17"/>
    <mergeCell ref="N16:O16"/>
    <mergeCell ref="R14:S14"/>
    <mergeCell ref="P15:Q15"/>
    <mergeCell ref="R15:S15"/>
    <mergeCell ref="J14:K14"/>
    <mergeCell ref="L14:M14"/>
    <mergeCell ref="J15:K15"/>
    <mergeCell ref="L15:M15"/>
    <mergeCell ref="N15:O15"/>
    <mergeCell ref="N14:O14"/>
    <mergeCell ref="P14:Q14"/>
    <mergeCell ref="N13:O13"/>
    <mergeCell ref="P13:Q13"/>
    <mergeCell ref="R13:S13"/>
    <mergeCell ref="N12:O12"/>
    <mergeCell ref="P12:Q12"/>
    <mergeCell ref="R12:S12"/>
    <mergeCell ref="J12:K12"/>
    <mergeCell ref="L12:M12"/>
    <mergeCell ref="L13:M13"/>
    <mergeCell ref="J13:K13"/>
    <mergeCell ref="R11:S11"/>
    <mergeCell ref="L11:M11"/>
    <mergeCell ref="N11:O11"/>
    <mergeCell ref="P11:Q11"/>
    <mergeCell ref="R10:S10"/>
    <mergeCell ref="J11:K11"/>
    <mergeCell ref="J10:K10"/>
    <mergeCell ref="L10:M10"/>
    <mergeCell ref="N10:O10"/>
    <mergeCell ref="P10:Q10"/>
    <mergeCell ref="R8:S8"/>
    <mergeCell ref="R9:S9"/>
    <mergeCell ref="P9:Q9"/>
    <mergeCell ref="J8:K8"/>
    <mergeCell ref="L8:M8"/>
    <mergeCell ref="P8:Q8"/>
    <mergeCell ref="N8:O8"/>
    <mergeCell ref="L9:M9"/>
    <mergeCell ref="N9:O9"/>
    <mergeCell ref="J9:K9"/>
    <mergeCell ref="R6:S6"/>
    <mergeCell ref="R7:S7"/>
    <mergeCell ref="P7:Q7"/>
    <mergeCell ref="J6:K6"/>
    <mergeCell ref="L6:M6"/>
    <mergeCell ref="N6:O6"/>
    <mergeCell ref="P6:Q6"/>
    <mergeCell ref="L7:M7"/>
    <mergeCell ref="N7:O7"/>
    <mergeCell ref="J7:K7"/>
    <mergeCell ref="B1:E1"/>
    <mergeCell ref="J1:K5"/>
    <mergeCell ref="L1:M5"/>
    <mergeCell ref="N1:O5"/>
    <mergeCell ref="P1:Q5"/>
    <mergeCell ref="R1:S5"/>
    <mergeCell ref="A2:B2"/>
    <mergeCell ref="B3:C3"/>
    <mergeCell ref="A5:I5"/>
  </mergeCells>
  <pageMargins left="0.70866141732283472" right="0.70866141732283472" top="0.74803149606299213" bottom="0.74803149606299213" header="0.31496062992125984" footer="0.31496062992125984"/>
  <pageSetup paperSize="9" scale="3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zoomScale="70" zoomScaleNormal="70" workbookViewId="0">
      <selection activeCell="J34" sqref="J34:S35"/>
    </sheetView>
  </sheetViews>
  <sheetFormatPr defaultColWidth="9.140625" defaultRowHeight="15" x14ac:dyDescent="0.25"/>
  <cols>
    <col min="1" max="1" width="9.140625" style="40" customWidth="1"/>
    <col min="2" max="2" width="31.5703125" style="15" customWidth="1"/>
    <col min="3" max="3" width="36.85546875" style="15" customWidth="1"/>
    <col min="4" max="4" width="32.140625" style="15" customWidth="1"/>
    <col min="5" max="5" width="15.7109375" style="41" customWidth="1"/>
    <col min="6" max="6" width="27.5703125" style="15" customWidth="1"/>
    <col min="7" max="7" width="14.28515625" style="15" customWidth="1"/>
    <col min="8" max="8" width="23.28515625" style="15" customWidth="1"/>
    <col min="9" max="9" width="17" style="15" customWidth="1"/>
    <col min="10" max="19" width="9.140625" style="15"/>
    <col min="20" max="23" width="9.140625" style="39"/>
    <col min="24" max="16384" width="9.140625" style="15"/>
  </cols>
  <sheetData>
    <row r="1" spans="1:23" x14ac:dyDescent="0.25">
      <c r="A1" s="107"/>
      <c r="B1" s="259" t="s">
        <v>20</v>
      </c>
      <c r="C1" s="259"/>
      <c r="D1" s="259"/>
      <c r="E1" s="260"/>
      <c r="F1" s="103"/>
      <c r="G1" s="73"/>
      <c r="H1" s="73"/>
      <c r="I1" s="104"/>
      <c r="J1" s="261" t="s">
        <v>21</v>
      </c>
      <c r="K1" s="262"/>
      <c r="L1" s="267" t="s">
        <v>22</v>
      </c>
      <c r="M1" s="262"/>
      <c r="N1" s="261" t="s">
        <v>23</v>
      </c>
      <c r="O1" s="268"/>
      <c r="P1" s="261" t="s">
        <v>325</v>
      </c>
      <c r="Q1" s="262"/>
      <c r="R1" s="261" t="s">
        <v>24</v>
      </c>
      <c r="S1" s="262"/>
    </row>
    <row r="2" spans="1:23" ht="15" customHeight="1" x14ac:dyDescent="0.25">
      <c r="A2" s="273" t="s">
        <v>1</v>
      </c>
      <c r="B2" s="274"/>
      <c r="C2" s="108"/>
      <c r="D2" s="110"/>
      <c r="E2" s="111"/>
      <c r="F2" s="105"/>
      <c r="G2" s="105"/>
      <c r="H2" s="73"/>
      <c r="I2" s="104"/>
      <c r="J2" s="263"/>
      <c r="K2" s="264"/>
      <c r="L2" s="263"/>
      <c r="M2" s="264"/>
      <c r="N2" s="269"/>
      <c r="O2" s="270"/>
      <c r="P2" s="263"/>
      <c r="Q2" s="264"/>
      <c r="R2" s="263"/>
      <c r="S2" s="264"/>
    </row>
    <row r="3" spans="1:23" ht="76.5" customHeight="1" x14ac:dyDescent="0.25">
      <c r="A3" s="91"/>
      <c r="B3" s="275" t="s">
        <v>334</v>
      </c>
      <c r="C3" s="276"/>
      <c r="D3" s="113" t="s">
        <v>2</v>
      </c>
      <c r="E3" s="111"/>
      <c r="F3" s="106"/>
      <c r="G3" s="105"/>
      <c r="H3" s="73"/>
      <c r="I3" s="104"/>
      <c r="J3" s="263"/>
      <c r="K3" s="264"/>
      <c r="L3" s="263"/>
      <c r="M3" s="264"/>
      <c r="N3" s="269"/>
      <c r="O3" s="270"/>
      <c r="P3" s="263"/>
      <c r="Q3" s="264"/>
      <c r="R3" s="263"/>
      <c r="S3" s="264"/>
    </row>
    <row r="4" spans="1:23" ht="57" x14ac:dyDescent="0.25">
      <c r="A4" s="114" t="s">
        <v>3</v>
      </c>
      <c r="B4" s="114" t="s">
        <v>4</v>
      </c>
      <c r="C4" s="114" t="s">
        <v>5</v>
      </c>
      <c r="D4" s="114" t="s">
        <v>6</v>
      </c>
      <c r="E4" s="115" t="s">
        <v>7</v>
      </c>
      <c r="F4" s="114" t="s">
        <v>8</v>
      </c>
      <c r="G4" s="116" t="s">
        <v>9</v>
      </c>
      <c r="H4" s="117" t="s">
        <v>42</v>
      </c>
      <c r="I4" s="118" t="s">
        <v>10</v>
      </c>
      <c r="J4" s="263"/>
      <c r="K4" s="264"/>
      <c r="L4" s="263"/>
      <c r="M4" s="264"/>
      <c r="N4" s="269"/>
      <c r="O4" s="270"/>
      <c r="P4" s="263"/>
      <c r="Q4" s="264"/>
      <c r="R4" s="263"/>
      <c r="S4" s="264"/>
    </row>
    <row r="5" spans="1:23" s="19" customFormat="1" ht="16.5" customHeight="1" thickBot="1" x14ac:dyDescent="0.3">
      <c r="A5" s="277" t="s">
        <v>36</v>
      </c>
      <c r="B5" s="278"/>
      <c r="C5" s="278"/>
      <c r="D5" s="278"/>
      <c r="E5" s="278"/>
      <c r="F5" s="278"/>
      <c r="G5" s="278"/>
      <c r="H5" s="278"/>
      <c r="I5" s="278"/>
      <c r="J5" s="265"/>
      <c r="K5" s="266"/>
      <c r="L5" s="265"/>
      <c r="M5" s="266"/>
      <c r="N5" s="271"/>
      <c r="O5" s="272"/>
      <c r="P5" s="265"/>
      <c r="Q5" s="266"/>
      <c r="R5" s="265"/>
      <c r="S5" s="266"/>
      <c r="T5" s="39"/>
      <c r="U5" s="39"/>
      <c r="V5" s="39"/>
      <c r="W5" s="39"/>
    </row>
    <row r="6" spans="1:23" s="19" customFormat="1" ht="72" x14ac:dyDescent="0.25">
      <c r="A6" s="89">
        <v>1</v>
      </c>
      <c r="B6" s="95" t="s">
        <v>205</v>
      </c>
      <c r="C6" s="95" t="s">
        <v>57</v>
      </c>
      <c r="D6" s="95" t="s">
        <v>58</v>
      </c>
      <c r="E6" s="97">
        <v>33000000</v>
      </c>
      <c r="F6" s="90" t="s">
        <v>333</v>
      </c>
      <c r="G6" s="94">
        <f>SUM(J6:S6)</f>
        <v>0</v>
      </c>
      <c r="H6" s="67">
        <v>0</v>
      </c>
      <c r="I6" s="67"/>
      <c r="J6" s="279">
        <v>0</v>
      </c>
      <c r="K6" s="279"/>
      <c r="L6" s="279">
        <v>0</v>
      </c>
      <c r="M6" s="279"/>
      <c r="N6" s="279">
        <v>0</v>
      </c>
      <c r="O6" s="279"/>
      <c r="P6" s="279">
        <v>0</v>
      </c>
      <c r="Q6" s="279"/>
      <c r="R6" s="279">
        <v>0</v>
      </c>
      <c r="S6" s="279"/>
      <c r="T6" s="39"/>
      <c r="U6" s="39"/>
      <c r="V6" s="39"/>
      <c r="W6" s="39"/>
    </row>
    <row r="7" spans="1:23" s="19" customFormat="1" ht="72.75" customHeight="1" x14ac:dyDescent="0.25">
      <c r="A7" s="91">
        <v>2</v>
      </c>
      <c r="B7" s="98" t="s">
        <v>206</v>
      </c>
      <c r="C7" s="99" t="s">
        <v>207</v>
      </c>
      <c r="D7" s="99" t="s">
        <v>208</v>
      </c>
      <c r="E7" s="100">
        <v>13879700</v>
      </c>
      <c r="F7" s="92"/>
      <c r="G7" s="94">
        <f t="shared" ref="G7:G35" si="0">SUM(J7:S7)</f>
        <v>46</v>
      </c>
      <c r="H7" s="67">
        <v>0</v>
      </c>
      <c r="I7" s="67"/>
      <c r="J7" s="280">
        <v>5</v>
      </c>
      <c r="K7" s="280"/>
      <c r="L7" s="280">
        <v>24</v>
      </c>
      <c r="M7" s="280"/>
      <c r="N7" s="280">
        <v>5</v>
      </c>
      <c r="O7" s="280"/>
      <c r="P7" s="280">
        <v>6</v>
      </c>
      <c r="Q7" s="280"/>
      <c r="R7" s="280">
        <v>6</v>
      </c>
      <c r="S7" s="280"/>
      <c r="T7" s="39"/>
      <c r="U7" s="39"/>
      <c r="V7" s="39"/>
      <c r="W7" s="39"/>
    </row>
    <row r="8" spans="1:23" s="19" customFormat="1" ht="72" x14ac:dyDescent="0.25">
      <c r="A8" s="91">
        <v>3</v>
      </c>
      <c r="B8" s="98" t="s">
        <v>209</v>
      </c>
      <c r="C8" s="99" t="s">
        <v>210</v>
      </c>
      <c r="D8" s="99" t="s">
        <v>211</v>
      </c>
      <c r="E8" s="100">
        <v>7010000</v>
      </c>
      <c r="F8" s="92"/>
      <c r="G8" s="94">
        <f t="shared" si="0"/>
        <v>76</v>
      </c>
      <c r="H8" s="67">
        <v>5000000</v>
      </c>
      <c r="I8" s="67"/>
      <c r="J8" s="280">
        <v>7</v>
      </c>
      <c r="K8" s="280"/>
      <c r="L8" s="280">
        <v>42</v>
      </c>
      <c r="M8" s="280"/>
      <c r="N8" s="280">
        <v>10</v>
      </c>
      <c r="O8" s="280"/>
      <c r="P8" s="280">
        <v>8</v>
      </c>
      <c r="Q8" s="280"/>
      <c r="R8" s="280">
        <v>9</v>
      </c>
      <c r="S8" s="280"/>
      <c r="T8" s="39"/>
      <c r="U8" s="39"/>
      <c r="V8" s="39"/>
      <c r="W8" s="39"/>
    </row>
    <row r="9" spans="1:23" ht="57.75" x14ac:dyDescent="0.25">
      <c r="A9" s="93">
        <v>4</v>
      </c>
      <c r="B9" s="98" t="s">
        <v>212</v>
      </c>
      <c r="C9" s="99" t="s">
        <v>213</v>
      </c>
      <c r="D9" s="99" t="s">
        <v>214</v>
      </c>
      <c r="E9" s="100">
        <v>6000000</v>
      </c>
      <c r="F9" s="92"/>
      <c r="G9" s="94">
        <f t="shared" si="0"/>
        <v>49</v>
      </c>
      <c r="H9" s="76"/>
      <c r="I9" s="76"/>
      <c r="J9" s="280">
        <v>6</v>
      </c>
      <c r="K9" s="280"/>
      <c r="L9" s="280">
        <v>25</v>
      </c>
      <c r="M9" s="280"/>
      <c r="N9" s="280">
        <v>6</v>
      </c>
      <c r="O9" s="280"/>
      <c r="P9" s="280">
        <v>6</v>
      </c>
      <c r="Q9" s="280"/>
      <c r="R9" s="280">
        <v>6</v>
      </c>
      <c r="S9" s="280"/>
    </row>
    <row r="10" spans="1:23" s="19" customFormat="1" ht="72" x14ac:dyDescent="0.25">
      <c r="A10" s="91">
        <v>5</v>
      </c>
      <c r="B10" s="98" t="s">
        <v>215</v>
      </c>
      <c r="C10" s="99" t="s">
        <v>216</v>
      </c>
      <c r="D10" s="99" t="s">
        <v>217</v>
      </c>
      <c r="E10" s="100">
        <v>9000000</v>
      </c>
      <c r="F10" s="92"/>
      <c r="G10" s="94">
        <f t="shared" si="0"/>
        <v>49</v>
      </c>
      <c r="H10" s="76">
        <v>4000000</v>
      </c>
      <c r="I10" s="76"/>
      <c r="J10" s="280">
        <v>6</v>
      </c>
      <c r="K10" s="280"/>
      <c r="L10" s="280">
        <v>26</v>
      </c>
      <c r="M10" s="280"/>
      <c r="N10" s="280">
        <v>6</v>
      </c>
      <c r="O10" s="280"/>
      <c r="P10" s="280">
        <v>6</v>
      </c>
      <c r="Q10" s="280"/>
      <c r="R10" s="280">
        <v>5</v>
      </c>
      <c r="S10" s="280"/>
      <c r="T10" s="39"/>
      <c r="U10" s="39"/>
      <c r="V10" s="39"/>
      <c r="W10" s="39"/>
    </row>
    <row r="11" spans="1:23" s="19" customFormat="1" ht="86.25" x14ac:dyDescent="0.25">
      <c r="A11" s="91">
        <v>6</v>
      </c>
      <c r="B11" s="98" t="s">
        <v>218</v>
      </c>
      <c r="C11" s="99" t="s">
        <v>219</v>
      </c>
      <c r="D11" s="99" t="s">
        <v>220</v>
      </c>
      <c r="E11" s="100">
        <v>33016288</v>
      </c>
      <c r="F11" s="92"/>
      <c r="G11" s="94">
        <f t="shared" si="0"/>
        <v>52</v>
      </c>
      <c r="H11" s="67">
        <v>0</v>
      </c>
      <c r="I11" s="67"/>
      <c r="J11" s="280">
        <v>6</v>
      </c>
      <c r="K11" s="280"/>
      <c r="L11" s="280">
        <v>30</v>
      </c>
      <c r="M11" s="280"/>
      <c r="N11" s="280">
        <v>6</v>
      </c>
      <c r="O11" s="280"/>
      <c r="P11" s="280">
        <v>5</v>
      </c>
      <c r="Q11" s="280"/>
      <c r="R11" s="280">
        <v>5</v>
      </c>
      <c r="S11" s="280"/>
      <c r="T11" s="39"/>
      <c r="U11" s="39"/>
      <c r="V11" s="39"/>
      <c r="W11" s="39"/>
    </row>
    <row r="12" spans="1:23" s="19" customFormat="1" ht="72" x14ac:dyDescent="0.25">
      <c r="A12" s="91">
        <v>7</v>
      </c>
      <c r="B12" s="98" t="s">
        <v>221</v>
      </c>
      <c r="C12" s="99" t="s">
        <v>222</v>
      </c>
      <c r="D12" s="99" t="s">
        <v>223</v>
      </c>
      <c r="E12" s="100">
        <v>30000000</v>
      </c>
      <c r="F12" s="92"/>
      <c r="G12" s="94">
        <f t="shared" si="0"/>
        <v>71</v>
      </c>
      <c r="H12" s="67">
        <v>5000000</v>
      </c>
      <c r="I12" s="67"/>
      <c r="J12" s="280">
        <v>6</v>
      </c>
      <c r="K12" s="280"/>
      <c r="L12" s="280">
        <v>40</v>
      </c>
      <c r="M12" s="280"/>
      <c r="N12" s="280">
        <v>9</v>
      </c>
      <c r="O12" s="280"/>
      <c r="P12" s="280">
        <v>8</v>
      </c>
      <c r="Q12" s="280"/>
      <c r="R12" s="280">
        <v>8</v>
      </c>
      <c r="S12" s="280"/>
      <c r="T12" s="39"/>
      <c r="U12" s="39"/>
      <c r="V12" s="39"/>
      <c r="W12" s="39"/>
    </row>
    <row r="13" spans="1:23" s="19" customFormat="1" ht="72" x14ac:dyDescent="0.25">
      <c r="A13" s="93">
        <v>8</v>
      </c>
      <c r="B13" s="98" t="s">
        <v>224</v>
      </c>
      <c r="C13" s="99" t="s">
        <v>225</v>
      </c>
      <c r="D13" s="99" t="s">
        <v>226</v>
      </c>
      <c r="E13" s="100">
        <v>23312000</v>
      </c>
      <c r="F13" s="92"/>
      <c r="G13" s="94">
        <f t="shared" si="0"/>
        <v>48</v>
      </c>
      <c r="H13" s="67">
        <v>0</v>
      </c>
      <c r="I13" s="67"/>
      <c r="J13" s="280">
        <v>5</v>
      </c>
      <c r="K13" s="280"/>
      <c r="L13" s="280">
        <v>28</v>
      </c>
      <c r="M13" s="280"/>
      <c r="N13" s="280">
        <v>5</v>
      </c>
      <c r="O13" s="280"/>
      <c r="P13" s="280">
        <v>5</v>
      </c>
      <c r="Q13" s="280"/>
      <c r="R13" s="280">
        <v>5</v>
      </c>
      <c r="S13" s="280"/>
      <c r="T13" s="39"/>
      <c r="U13" s="39"/>
      <c r="V13" s="39"/>
      <c r="W13" s="39"/>
    </row>
    <row r="14" spans="1:23" s="19" customFormat="1" ht="72" x14ac:dyDescent="0.25">
      <c r="A14" s="91">
        <v>9</v>
      </c>
      <c r="B14" s="98" t="s">
        <v>227</v>
      </c>
      <c r="C14" s="99" t="s">
        <v>228</v>
      </c>
      <c r="D14" s="99" t="s">
        <v>229</v>
      </c>
      <c r="E14" s="100">
        <v>25000000</v>
      </c>
      <c r="F14" s="92"/>
      <c r="G14" s="94">
        <f t="shared" si="0"/>
        <v>53</v>
      </c>
      <c r="H14" s="67">
        <v>0</v>
      </c>
      <c r="I14" s="67"/>
      <c r="J14" s="280">
        <v>6</v>
      </c>
      <c r="K14" s="280"/>
      <c r="L14" s="280">
        <v>31</v>
      </c>
      <c r="M14" s="280"/>
      <c r="N14" s="280">
        <v>5</v>
      </c>
      <c r="O14" s="280"/>
      <c r="P14" s="280">
        <v>5</v>
      </c>
      <c r="Q14" s="280"/>
      <c r="R14" s="280">
        <v>6</v>
      </c>
      <c r="S14" s="280"/>
      <c r="T14" s="39"/>
      <c r="U14" s="39"/>
      <c r="V14" s="39"/>
      <c r="W14" s="39"/>
    </row>
    <row r="15" spans="1:23" s="19" customFormat="1" ht="72" x14ac:dyDescent="0.25">
      <c r="A15" s="91">
        <v>10</v>
      </c>
      <c r="B15" s="98" t="s">
        <v>230</v>
      </c>
      <c r="C15" s="99" t="s">
        <v>231</v>
      </c>
      <c r="D15" s="99" t="s">
        <v>232</v>
      </c>
      <c r="E15" s="100">
        <v>7462500</v>
      </c>
      <c r="F15" s="92"/>
      <c r="G15" s="94">
        <f t="shared" si="0"/>
        <v>43</v>
      </c>
      <c r="H15" s="67">
        <v>0</v>
      </c>
      <c r="I15" s="67"/>
      <c r="J15" s="280">
        <v>5</v>
      </c>
      <c r="K15" s="280"/>
      <c r="L15" s="280">
        <v>25</v>
      </c>
      <c r="M15" s="280"/>
      <c r="N15" s="280">
        <v>5</v>
      </c>
      <c r="O15" s="280"/>
      <c r="P15" s="280">
        <v>4</v>
      </c>
      <c r="Q15" s="280"/>
      <c r="R15" s="280">
        <v>4</v>
      </c>
      <c r="S15" s="280"/>
      <c r="T15" s="39"/>
      <c r="U15" s="39"/>
      <c r="V15" s="39"/>
      <c r="W15" s="39"/>
    </row>
    <row r="16" spans="1:23" s="19" customFormat="1" ht="72" x14ac:dyDescent="0.25">
      <c r="A16" s="91">
        <v>11</v>
      </c>
      <c r="B16" s="98" t="s">
        <v>233</v>
      </c>
      <c r="C16" s="99" t="s">
        <v>234</v>
      </c>
      <c r="D16" s="99" t="s">
        <v>235</v>
      </c>
      <c r="E16" s="100">
        <v>17420000</v>
      </c>
      <c r="F16" s="92"/>
      <c r="G16" s="94">
        <f t="shared" si="0"/>
        <v>63</v>
      </c>
      <c r="H16" s="67">
        <v>0</v>
      </c>
      <c r="I16" s="67"/>
      <c r="J16" s="280">
        <v>7</v>
      </c>
      <c r="K16" s="280"/>
      <c r="L16" s="280">
        <v>36</v>
      </c>
      <c r="M16" s="280"/>
      <c r="N16" s="280">
        <v>7</v>
      </c>
      <c r="O16" s="280"/>
      <c r="P16" s="280">
        <v>7</v>
      </c>
      <c r="Q16" s="280"/>
      <c r="R16" s="280">
        <v>6</v>
      </c>
      <c r="S16" s="280"/>
      <c r="T16" s="39"/>
      <c r="U16" s="39"/>
      <c r="V16" s="39"/>
      <c r="W16" s="39"/>
    </row>
    <row r="17" spans="1:23" s="19" customFormat="1" ht="86.25" x14ac:dyDescent="0.25">
      <c r="A17" s="93">
        <v>12</v>
      </c>
      <c r="B17" s="98" t="s">
        <v>236</v>
      </c>
      <c r="C17" s="99" t="s">
        <v>237</v>
      </c>
      <c r="D17" s="99" t="s">
        <v>238</v>
      </c>
      <c r="E17" s="100">
        <v>4500000</v>
      </c>
      <c r="F17" s="92"/>
      <c r="G17" s="94">
        <f t="shared" si="0"/>
        <v>66</v>
      </c>
      <c r="H17" s="67">
        <v>3000000</v>
      </c>
      <c r="I17" s="67">
        <v>6</v>
      </c>
      <c r="J17" s="280">
        <v>6</v>
      </c>
      <c r="K17" s="280"/>
      <c r="L17" s="280">
        <v>38</v>
      </c>
      <c r="M17" s="280"/>
      <c r="N17" s="280">
        <v>8</v>
      </c>
      <c r="O17" s="280"/>
      <c r="P17" s="280">
        <v>8</v>
      </c>
      <c r="Q17" s="280"/>
      <c r="R17" s="280">
        <v>6</v>
      </c>
      <c r="S17" s="280"/>
      <c r="T17" s="39"/>
      <c r="U17" s="39"/>
      <c r="V17" s="39"/>
      <c r="W17" s="39"/>
    </row>
    <row r="18" spans="1:23" s="19" customFormat="1" ht="72" x14ac:dyDescent="0.25">
      <c r="A18" s="91">
        <v>13</v>
      </c>
      <c r="B18" s="98" t="s">
        <v>239</v>
      </c>
      <c r="C18" s="99" t="s">
        <v>240</v>
      </c>
      <c r="D18" s="99" t="s">
        <v>241</v>
      </c>
      <c r="E18" s="100">
        <v>7000000</v>
      </c>
      <c r="F18" s="92"/>
      <c r="G18" s="94">
        <f t="shared" si="0"/>
        <v>57</v>
      </c>
      <c r="H18" s="67">
        <v>3000000</v>
      </c>
      <c r="I18" s="67"/>
      <c r="J18" s="280">
        <v>7</v>
      </c>
      <c r="K18" s="280"/>
      <c r="L18" s="280">
        <v>34</v>
      </c>
      <c r="M18" s="280"/>
      <c r="N18" s="280">
        <v>5</v>
      </c>
      <c r="O18" s="280"/>
      <c r="P18" s="280">
        <v>6</v>
      </c>
      <c r="Q18" s="280"/>
      <c r="R18" s="280">
        <v>5</v>
      </c>
      <c r="S18" s="280"/>
      <c r="T18" s="39"/>
      <c r="U18" s="39"/>
      <c r="V18" s="39"/>
      <c r="W18" s="39"/>
    </row>
    <row r="19" spans="1:23" s="19" customFormat="1" ht="57.75" x14ac:dyDescent="0.25">
      <c r="A19" s="91">
        <v>14</v>
      </c>
      <c r="B19" s="98" t="s">
        <v>242</v>
      </c>
      <c r="C19" s="99" t="s">
        <v>243</v>
      </c>
      <c r="D19" s="99" t="s">
        <v>244</v>
      </c>
      <c r="E19" s="100">
        <v>9500000</v>
      </c>
      <c r="F19" s="92"/>
      <c r="G19" s="94">
        <f t="shared" si="0"/>
        <v>53</v>
      </c>
      <c r="H19" s="67">
        <v>0</v>
      </c>
      <c r="I19" s="67"/>
      <c r="J19" s="280">
        <v>5</v>
      </c>
      <c r="K19" s="280"/>
      <c r="L19" s="280">
        <v>32</v>
      </c>
      <c r="M19" s="280"/>
      <c r="N19" s="280">
        <v>6</v>
      </c>
      <c r="O19" s="280"/>
      <c r="P19" s="280">
        <v>5</v>
      </c>
      <c r="Q19" s="280"/>
      <c r="R19" s="280">
        <v>5</v>
      </c>
      <c r="S19" s="280"/>
      <c r="T19" s="39"/>
      <c r="U19" s="39"/>
      <c r="V19" s="39"/>
      <c r="W19" s="39"/>
    </row>
    <row r="20" spans="1:23" s="19" customFormat="1" ht="57.75" x14ac:dyDescent="0.25">
      <c r="A20" s="91">
        <v>15</v>
      </c>
      <c r="B20" s="98" t="s">
        <v>245</v>
      </c>
      <c r="C20" s="99" t="s">
        <v>246</v>
      </c>
      <c r="D20" s="99" t="s">
        <v>247</v>
      </c>
      <c r="E20" s="100">
        <v>7000000</v>
      </c>
      <c r="F20" s="92"/>
      <c r="G20" s="94">
        <f t="shared" si="0"/>
        <v>70</v>
      </c>
      <c r="H20" s="67">
        <v>4000000</v>
      </c>
      <c r="I20" s="67"/>
      <c r="J20" s="280">
        <v>7</v>
      </c>
      <c r="K20" s="280"/>
      <c r="L20" s="280">
        <v>41</v>
      </c>
      <c r="M20" s="280"/>
      <c r="N20" s="280">
        <v>8</v>
      </c>
      <c r="O20" s="280"/>
      <c r="P20" s="280">
        <v>7</v>
      </c>
      <c r="Q20" s="280"/>
      <c r="R20" s="280">
        <v>7</v>
      </c>
      <c r="S20" s="280"/>
      <c r="T20" s="39"/>
      <c r="U20" s="39"/>
      <c r="V20" s="39"/>
      <c r="W20" s="39"/>
    </row>
    <row r="21" spans="1:23" s="19" customFormat="1" ht="66.75" customHeight="1" x14ac:dyDescent="0.25">
      <c r="A21" s="93">
        <v>16</v>
      </c>
      <c r="B21" s="98" t="s">
        <v>248</v>
      </c>
      <c r="C21" s="99" t="s">
        <v>249</v>
      </c>
      <c r="D21" s="99" t="s">
        <v>250</v>
      </c>
      <c r="E21" s="100">
        <v>3460000</v>
      </c>
      <c r="F21" s="92"/>
      <c r="G21" s="94">
        <f t="shared" si="0"/>
        <v>45</v>
      </c>
      <c r="H21" s="67">
        <v>0</v>
      </c>
      <c r="I21" s="67"/>
      <c r="J21" s="280">
        <v>4</v>
      </c>
      <c r="K21" s="280"/>
      <c r="L21" s="280">
        <v>28</v>
      </c>
      <c r="M21" s="280"/>
      <c r="N21" s="280">
        <v>5</v>
      </c>
      <c r="O21" s="280"/>
      <c r="P21" s="280">
        <v>4</v>
      </c>
      <c r="Q21" s="280"/>
      <c r="R21" s="280">
        <v>4</v>
      </c>
      <c r="S21" s="280"/>
      <c r="T21" s="39"/>
      <c r="U21" s="39"/>
      <c r="V21" s="39"/>
      <c r="W21" s="39"/>
    </row>
    <row r="22" spans="1:23" s="19" customFormat="1" ht="72" x14ac:dyDescent="0.25">
      <c r="A22" s="91">
        <v>17</v>
      </c>
      <c r="B22" s="98" t="s">
        <v>251</v>
      </c>
      <c r="C22" s="99" t="s">
        <v>252</v>
      </c>
      <c r="D22" s="99" t="s">
        <v>253</v>
      </c>
      <c r="E22" s="100">
        <v>12112000</v>
      </c>
      <c r="F22" s="92"/>
      <c r="G22" s="94">
        <f t="shared" si="0"/>
        <v>52</v>
      </c>
      <c r="H22" s="67">
        <v>0</v>
      </c>
      <c r="I22" s="67"/>
      <c r="J22" s="280">
        <v>6</v>
      </c>
      <c r="K22" s="280"/>
      <c r="L22" s="280">
        <v>30</v>
      </c>
      <c r="M22" s="280"/>
      <c r="N22" s="280">
        <v>6</v>
      </c>
      <c r="O22" s="280"/>
      <c r="P22" s="280">
        <v>5</v>
      </c>
      <c r="Q22" s="280"/>
      <c r="R22" s="280">
        <v>5</v>
      </c>
      <c r="S22" s="280"/>
      <c r="T22" s="39"/>
      <c r="U22" s="39"/>
      <c r="V22" s="39"/>
      <c r="W22" s="39"/>
    </row>
    <row r="23" spans="1:23" s="19" customFormat="1" x14ac:dyDescent="0.25">
      <c r="A23" s="33"/>
      <c r="B23" s="253" t="s">
        <v>11</v>
      </c>
      <c r="C23" s="253"/>
      <c r="D23" s="253"/>
      <c r="E23" s="96">
        <f>SUM(E6:E22)</f>
        <v>248672488</v>
      </c>
      <c r="F23" s="9"/>
      <c r="G23" s="9">
        <f t="shared" si="0"/>
        <v>0</v>
      </c>
      <c r="H23" s="54">
        <f>SUM(H6:H22)</f>
        <v>24000000</v>
      </c>
      <c r="I23" s="13"/>
      <c r="J23" s="281"/>
      <c r="K23" s="281"/>
      <c r="L23" s="281"/>
      <c r="M23" s="281"/>
      <c r="N23" s="281"/>
      <c r="O23" s="281"/>
      <c r="P23" s="281"/>
      <c r="Q23" s="281"/>
      <c r="R23" s="281"/>
      <c r="S23" s="281"/>
      <c r="T23" s="39"/>
      <c r="U23" s="39"/>
      <c r="V23" s="39"/>
      <c r="W23" s="39"/>
    </row>
    <row r="24" spans="1:23" s="19" customFormat="1" ht="15.75" customHeight="1" x14ac:dyDescent="0.25">
      <c r="A24" s="249" t="s">
        <v>38</v>
      </c>
      <c r="B24" s="250"/>
      <c r="C24" s="250"/>
      <c r="D24" s="250"/>
      <c r="E24" s="250"/>
      <c r="F24" s="250"/>
      <c r="G24" s="250"/>
      <c r="H24" s="250"/>
      <c r="I24" s="251"/>
      <c r="J24" s="252"/>
      <c r="K24" s="252"/>
      <c r="L24" s="252"/>
      <c r="M24" s="252"/>
      <c r="N24" s="252"/>
      <c r="O24" s="252"/>
      <c r="P24" s="252"/>
      <c r="Q24" s="252"/>
      <c r="R24" s="252"/>
      <c r="S24" s="252"/>
      <c r="T24" s="39"/>
      <c r="U24" s="39"/>
      <c r="V24" s="39"/>
      <c r="W24" s="39"/>
    </row>
    <row r="25" spans="1:23" s="19" customFormat="1" ht="171.75" x14ac:dyDescent="0.25">
      <c r="A25" s="89">
        <v>1</v>
      </c>
      <c r="B25" s="95" t="s">
        <v>254</v>
      </c>
      <c r="C25" s="95" t="s">
        <v>66</v>
      </c>
      <c r="D25" s="95" t="s">
        <v>67</v>
      </c>
      <c r="E25" s="97">
        <v>35000000</v>
      </c>
      <c r="F25" s="95" t="s">
        <v>317</v>
      </c>
      <c r="G25" s="94">
        <f t="shared" si="0"/>
        <v>0</v>
      </c>
      <c r="H25" s="67">
        <v>0</v>
      </c>
      <c r="I25" s="67"/>
      <c r="J25" s="279"/>
      <c r="K25" s="279"/>
      <c r="L25" s="279"/>
      <c r="M25" s="279"/>
      <c r="N25" s="279"/>
      <c r="O25" s="279"/>
      <c r="P25" s="279"/>
      <c r="Q25" s="279"/>
      <c r="R25" s="279"/>
      <c r="S25" s="279"/>
      <c r="T25" s="39"/>
      <c r="U25" s="39"/>
      <c r="V25" s="39"/>
      <c r="W25" s="39"/>
    </row>
    <row r="26" spans="1:23" s="19" customFormat="1" ht="83.25" customHeight="1" x14ac:dyDescent="0.25">
      <c r="A26" s="91">
        <v>2</v>
      </c>
      <c r="B26" s="98" t="s">
        <v>255</v>
      </c>
      <c r="C26" s="99" t="s">
        <v>256</v>
      </c>
      <c r="D26" s="99" t="s">
        <v>257</v>
      </c>
      <c r="E26" s="100">
        <v>6370650</v>
      </c>
      <c r="F26" s="77"/>
      <c r="G26" s="94">
        <f t="shared" si="0"/>
        <v>65</v>
      </c>
      <c r="H26" s="67">
        <v>0</v>
      </c>
      <c r="I26" s="67"/>
      <c r="J26" s="279">
        <v>6</v>
      </c>
      <c r="K26" s="279"/>
      <c r="L26" s="279">
        <v>38</v>
      </c>
      <c r="M26" s="279"/>
      <c r="N26" s="279">
        <v>7</v>
      </c>
      <c r="O26" s="279"/>
      <c r="P26" s="279">
        <v>7</v>
      </c>
      <c r="Q26" s="279"/>
      <c r="R26" s="279">
        <v>7</v>
      </c>
      <c r="S26" s="279"/>
      <c r="T26" s="39"/>
      <c r="U26" s="39"/>
      <c r="V26" s="39"/>
      <c r="W26" s="39"/>
    </row>
    <row r="27" spans="1:23" s="19" customFormat="1" ht="79.5" customHeight="1" x14ac:dyDescent="0.25">
      <c r="A27" s="91">
        <v>3</v>
      </c>
      <c r="B27" s="98" t="s">
        <v>258</v>
      </c>
      <c r="C27" s="99" t="s">
        <v>259</v>
      </c>
      <c r="D27" s="99" t="s">
        <v>260</v>
      </c>
      <c r="E27" s="100">
        <v>10250000</v>
      </c>
      <c r="F27" s="77"/>
      <c r="G27" s="94">
        <f t="shared" si="0"/>
        <v>49</v>
      </c>
      <c r="H27" s="67">
        <v>3000000</v>
      </c>
      <c r="I27" s="67"/>
      <c r="J27" s="279">
        <v>6</v>
      </c>
      <c r="K27" s="279"/>
      <c r="L27" s="279">
        <v>26</v>
      </c>
      <c r="M27" s="279"/>
      <c r="N27" s="279">
        <v>5</v>
      </c>
      <c r="O27" s="279"/>
      <c r="P27" s="279">
        <v>6</v>
      </c>
      <c r="Q27" s="279"/>
      <c r="R27" s="279">
        <v>6</v>
      </c>
      <c r="S27" s="279"/>
      <c r="T27" s="39"/>
      <c r="U27" s="39"/>
      <c r="V27" s="39"/>
      <c r="W27" s="39"/>
    </row>
    <row r="28" spans="1:23" s="19" customFormat="1" ht="76.5" customHeight="1" x14ac:dyDescent="0.25">
      <c r="A28" s="91">
        <v>4</v>
      </c>
      <c r="B28" s="98" t="s">
        <v>261</v>
      </c>
      <c r="C28" s="99" t="s">
        <v>262</v>
      </c>
      <c r="D28" s="99" t="s">
        <v>263</v>
      </c>
      <c r="E28" s="100">
        <v>48670000</v>
      </c>
      <c r="F28" s="77"/>
      <c r="G28" s="94">
        <f t="shared" si="0"/>
        <v>50</v>
      </c>
      <c r="H28" s="67">
        <v>5000000</v>
      </c>
      <c r="I28" s="67"/>
      <c r="J28" s="279">
        <v>6</v>
      </c>
      <c r="K28" s="279"/>
      <c r="L28" s="279">
        <v>29</v>
      </c>
      <c r="M28" s="279"/>
      <c r="N28" s="279">
        <v>5</v>
      </c>
      <c r="O28" s="279"/>
      <c r="P28" s="279">
        <v>6</v>
      </c>
      <c r="Q28" s="279"/>
      <c r="R28" s="279">
        <v>4</v>
      </c>
      <c r="S28" s="279"/>
      <c r="T28" s="39"/>
      <c r="U28" s="39"/>
      <c r="V28" s="39"/>
      <c r="W28" s="39"/>
    </row>
    <row r="29" spans="1:23" s="19" customFormat="1" ht="78" customHeight="1" x14ac:dyDescent="0.25">
      <c r="A29" s="91">
        <v>5</v>
      </c>
      <c r="B29" s="98" t="s">
        <v>264</v>
      </c>
      <c r="C29" s="99" t="s">
        <v>265</v>
      </c>
      <c r="D29" s="99" t="s">
        <v>266</v>
      </c>
      <c r="E29" s="100">
        <v>24500000</v>
      </c>
      <c r="F29" s="77"/>
      <c r="G29" s="94">
        <f t="shared" si="0"/>
        <v>61</v>
      </c>
      <c r="H29" s="67">
        <v>0</v>
      </c>
      <c r="I29" s="67"/>
      <c r="J29" s="279">
        <v>7</v>
      </c>
      <c r="K29" s="279"/>
      <c r="L29" s="279">
        <v>35</v>
      </c>
      <c r="M29" s="279"/>
      <c r="N29" s="279">
        <v>7</v>
      </c>
      <c r="O29" s="279"/>
      <c r="P29" s="279">
        <v>6</v>
      </c>
      <c r="Q29" s="279"/>
      <c r="R29" s="279">
        <v>6</v>
      </c>
      <c r="S29" s="279"/>
      <c r="T29" s="39"/>
      <c r="U29" s="39"/>
      <c r="V29" s="39"/>
      <c r="W29" s="39"/>
    </row>
    <row r="30" spans="1:23" s="19" customFormat="1" ht="78.75" customHeight="1" x14ac:dyDescent="0.25">
      <c r="A30" s="91">
        <v>6</v>
      </c>
      <c r="B30" s="98" t="s">
        <v>267</v>
      </c>
      <c r="C30" s="99" t="s">
        <v>268</v>
      </c>
      <c r="D30" s="99" t="s">
        <v>269</v>
      </c>
      <c r="E30" s="100">
        <v>20000000</v>
      </c>
      <c r="F30" s="77"/>
      <c r="G30" s="94">
        <f t="shared" si="0"/>
        <v>66</v>
      </c>
      <c r="H30" s="67">
        <v>4000000</v>
      </c>
      <c r="I30" s="67"/>
      <c r="J30" s="279">
        <v>7</v>
      </c>
      <c r="K30" s="279"/>
      <c r="L30" s="279">
        <v>38</v>
      </c>
      <c r="M30" s="279"/>
      <c r="N30" s="279">
        <v>8</v>
      </c>
      <c r="O30" s="279"/>
      <c r="P30" s="279">
        <v>7</v>
      </c>
      <c r="Q30" s="279"/>
      <c r="R30" s="279">
        <v>6</v>
      </c>
      <c r="S30" s="279"/>
      <c r="T30" s="39"/>
      <c r="U30" s="39"/>
      <c r="V30" s="39"/>
      <c r="W30" s="39"/>
    </row>
    <row r="31" spans="1:23" s="19" customFormat="1" ht="82.5" customHeight="1" x14ac:dyDescent="0.25">
      <c r="A31" s="91">
        <v>7</v>
      </c>
      <c r="B31" s="98" t="s">
        <v>270</v>
      </c>
      <c r="C31" s="99" t="s">
        <v>271</v>
      </c>
      <c r="D31" s="99" t="s">
        <v>272</v>
      </c>
      <c r="E31" s="100">
        <v>8938000</v>
      </c>
      <c r="F31" s="77"/>
      <c r="G31" s="94">
        <f t="shared" si="0"/>
        <v>68</v>
      </c>
      <c r="H31" s="67">
        <v>7000000</v>
      </c>
      <c r="I31" s="67"/>
      <c r="J31" s="279">
        <v>6</v>
      </c>
      <c r="K31" s="279"/>
      <c r="L31" s="279">
        <v>37</v>
      </c>
      <c r="M31" s="279"/>
      <c r="N31" s="279">
        <v>9</v>
      </c>
      <c r="O31" s="279"/>
      <c r="P31" s="279">
        <v>8</v>
      </c>
      <c r="Q31" s="279"/>
      <c r="R31" s="279">
        <v>8</v>
      </c>
      <c r="S31" s="279"/>
      <c r="T31" s="39"/>
      <c r="U31" s="39"/>
      <c r="V31" s="39"/>
      <c r="W31" s="39"/>
    </row>
    <row r="32" spans="1:23" s="19" customFormat="1" ht="15.75" x14ac:dyDescent="0.25">
      <c r="A32" s="33"/>
      <c r="B32" s="253" t="s">
        <v>11</v>
      </c>
      <c r="C32" s="253"/>
      <c r="D32" s="253"/>
      <c r="E32" s="96">
        <f>SUM(E25:E31)</f>
        <v>153728650</v>
      </c>
      <c r="F32" s="9"/>
      <c r="G32" s="9">
        <f t="shared" si="0"/>
        <v>0</v>
      </c>
      <c r="H32" s="59">
        <f>SUM(H25:H30)</f>
        <v>12000000</v>
      </c>
      <c r="I32" s="13"/>
      <c r="J32" s="281"/>
      <c r="K32" s="281"/>
      <c r="L32" s="281"/>
      <c r="M32" s="281"/>
      <c r="N32" s="281"/>
      <c r="O32" s="281"/>
      <c r="P32" s="281"/>
      <c r="Q32" s="281"/>
      <c r="R32" s="281"/>
      <c r="S32" s="281"/>
      <c r="T32" s="39"/>
      <c r="U32" s="39"/>
      <c r="V32" s="39"/>
      <c r="W32" s="39"/>
    </row>
    <row r="33" spans="1:23" s="19" customFormat="1" ht="15.75" customHeight="1" x14ac:dyDescent="0.25">
      <c r="A33" s="249" t="s">
        <v>37</v>
      </c>
      <c r="B33" s="250"/>
      <c r="C33" s="250"/>
      <c r="D33" s="250"/>
      <c r="E33" s="250"/>
      <c r="F33" s="250"/>
      <c r="G33" s="250"/>
      <c r="H33" s="250"/>
      <c r="I33" s="251"/>
      <c r="J33" s="252"/>
      <c r="K33" s="252"/>
      <c r="L33" s="252"/>
      <c r="M33" s="252"/>
      <c r="N33" s="252"/>
      <c r="O33" s="252"/>
      <c r="P33" s="252"/>
      <c r="Q33" s="252"/>
      <c r="R33" s="252"/>
      <c r="S33" s="252"/>
      <c r="T33" s="39"/>
      <c r="U33" s="39"/>
      <c r="V33" s="39"/>
      <c r="W33" s="39"/>
    </row>
    <row r="34" spans="1:23" s="19" customFormat="1" ht="62.25" customHeight="1" x14ac:dyDescent="0.25">
      <c r="A34" s="91">
        <v>1</v>
      </c>
      <c r="B34" s="99" t="s">
        <v>273</v>
      </c>
      <c r="C34" s="99" t="s">
        <v>274</v>
      </c>
      <c r="D34" s="99" t="s">
        <v>275</v>
      </c>
      <c r="E34" s="100">
        <v>20423000</v>
      </c>
      <c r="F34" s="77"/>
      <c r="G34" s="9">
        <f t="shared" si="0"/>
        <v>69</v>
      </c>
      <c r="H34" s="67">
        <v>5000000</v>
      </c>
      <c r="I34" s="67"/>
      <c r="J34" s="279">
        <v>7</v>
      </c>
      <c r="K34" s="279"/>
      <c r="L34" s="279">
        <v>38</v>
      </c>
      <c r="M34" s="279"/>
      <c r="N34" s="279">
        <v>10</v>
      </c>
      <c r="O34" s="279"/>
      <c r="P34" s="279">
        <v>7</v>
      </c>
      <c r="Q34" s="279"/>
      <c r="R34" s="279">
        <v>7</v>
      </c>
      <c r="S34" s="279"/>
      <c r="T34" s="39"/>
      <c r="U34" s="39"/>
      <c r="V34" s="39"/>
      <c r="W34" s="39"/>
    </row>
    <row r="35" spans="1:23" s="19" customFormat="1" ht="88.5" customHeight="1" x14ac:dyDescent="0.25">
      <c r="A35" s="91">
        <v>2</v>
      </c>
      <c r="B35" s="99" t="s">
        <v>276</v>
      </c>
      <c r="C35" s="99" t="s">
        <v>277</v>
      </c>
      <c r="D35" s="99" t="s">
        <v>278</v>
      </c>
      <c r="E35" s="100">
        <v>9678046</v>
      </c>
      <c r="F35" s="77"/>
      <c r="G35" s="9">
        <f t="shared" si="0"/>
        <v>68</v>
      </c>
      <c r="H35" s="67">
        <v>5000000</v>
      </c>
      <c r="I35" s="67"/>
      <c r="J35" s="279">
        <v>6</v>
      </c>
      <c r="K35" s="279"/>
      <c r="L35" s="279">
        <v>38</v>
      </c>
      <c r="M35" s="279"/>
      <c r="N35" s="279">
        <v>9</v>
      </c>
      <c r="O35" s="279"/>
      <c r="P35" s="279">
        <v>7</v>
      </c>
      <c r="Q35" s="279"/>
      <c r="R35" s="279">
        <v>8</v>
      </c>
      <c r="S35" s="279"/>
      <c r="T35" s="39"/>
      <c r="U35" s="39"/>
      <c r="V35" s="39"/>
      <c r="W35" s="39"/>
    </row>
    <row r="36" spans="1:23" ht="15.75" x14ac:dyDescent="0.25">
      <c r="A36" s="119"/>
      <c r="B36" s="282" t="s">
        <v>11</v>
      </c>
      <c r="C36" s="282"/>
      <c r="D36" s="282"/>
      <c r="E36" s="101">
        <f>SUM(E34:E35)</f>
        <v>30101046</v>
      </c>
      <c r="F36" s="120"/>
      <c r="G36" s="26"/>
      <c r="H36" s="65">
        <f>SUM(H34:H35)</f>
        <v>10000000</v>
      </c>
      <c r="I36" s="28"/>
      <c r="J36" s="283"/>
      <c r="K36" s="283"/>
      <c r="L36" s="283"/>
      <c r="M36" s="283"/>
      <c r="N36" s="284"/>
      <c r="O36" s="285"/>
      <c r="P36" s="283"/>
      <c r="Q36" s="283"/>
      <c r="R36" s="283"/>
      <c r="S36" s="284"/>
    </row>
    <row r="37" spans="1:23" ht="27" customHeight="1" x14ac:dyDescent="0.25">
      <c r="A37" s="35"/>
      <c r="B37" s="11"/>
      <c r="C37" s="7"/>
      <c r="D37" s="7"/>
      <c r="E37" s="37">
        <f>(E36+E32+E23)</f>
        <v>432502184</v>
      </c>
      <c r="F37" s="7"/>
      <c r="G37" s="102" t="s">
        <v>12</v>
      </c>
      <c r="H37" s="59">
        <f>(H36+H32+H23)</f>
        <v>46000000</v>
      </c>
      <c r="I37" s="1"/>
      <c r="J37" s="14"/>
      <c r="K37" s="14"/>
      <c r="L37" s="14"/>
      <c r="M37" s="14"/>
      <c r="N37" s="14"/>
      <c r="O37" s="14"/>
      <c r="P37" s="14"/>
      <c r="Q37" s="14"/>
      <c r="R37" s="14"/>
      <c r="S37" s="14"/>
    </row>
  </sheetData>
  <mergeCells count="169">
    <mergeCell ref="B36:D36"/>
    <mergeCell ref="J36:K36"/>
    <mergeCell ref="L36:M36"/>
    <mergeCell ref="N36:O36"/>
    <mergeCell ref="P36:Q36"/>
    <mergeCell ref="R36:S36"/>
    <mergeCell ref="J34:K34"/>
    <mergeCell ref="L34:M34"/>
    <mergeCell ref="N34:O34"/>
    <mergeCell ref="P34:Q34"/>
    <mergeCell ref="R34:S34"/>
    <mergeCell ref="J35:K35"/>
    <mergeCell ref="L35:M35"/>
    <mergeCell ref="N35:O35"/>
    <mergeCell ref="P35:Q35"/>
    <mergeCell ref="R35:S35"/>
    <mergeCell ref="R32:S32"/>
    <mergeCell ref="A33:I33"/>
    <mergeCell ref="J33:K33"/>
    <mergeCell ref="L33:M33"/>
    <mergeCell ref="N33:O33"/>
    <mergeCell ref="P33:Q33"/>
    <mergeCell ref="R33:S33"/>
    <mergeCell ref="J31:K31"/>
    <mergeCell ref="L31:M31"/>
    <mergeCell ref="N31:O31"/>
    <mergeCell ref="P31:Q31"/>
    <mergeCell ref="R31:S31"/>
    <mergeCell ref="B32:D32"/>
    <mergeCell ref="J32:K32"/>
    <mergeCell ref="L32:M32"/>
    <mergeCell ref="N32:O32"/>
    <mergeCell ref="P32:Q32"/>
    <mergeCell ref="J29:K29"/>
    <mergeCell ref="L29:M29"/>
    <mergeCell ref="N29:O29"/>
    <mergeCell ref="P29:Q29"/>
    <mergeCell ref="R29:S29"/>
    <mergeCell ref="J30:K30"/>
    <mergeCell ref="L30:M30"/>
    <mergeCell ref="N30:O30"/>
    <mergeCell ref="P30:Q30"/>
    <mergeCell ref="R30:S30"/>
    <mergeCell ref="J27:K27"/>
    <mergeCell ref="L27:M27"/>
    <mergeCell ref="N27:O27"/>
    <mergeCell ref="P27:Q27"/>
    <mergeCell ref="R27:S27"/>
    <mergeCell ref="J28:K28"/>
    <mergeCell ref="L28:M28"/>
    <mergeCell ref="N28:O28"/>
    <mergeCell ref="P28:Q28"/>
    <mergeCell ref="R28:S28"/>
    <mergeCell ref="J25:K25"/>
    <mergeCell ref="L25:M25"/>
    <mergeCell ref="N25:O25"/>
    <mergeCell ref="P25:Q25"/>
    <mergeCell ref="R25:S25"/>
    <mergeCell ref="J26:K26"/>
    <mergeCell ref="L26:M26"/>
    <mergeCell ref="N26:O26"/>
    <mergeCell ref="P26:Q26"/>
    <mergeCell ref="R26:S26"/>
    <mergeCell ref="R23:S23"/>
    <mergeCell ref="A24:I24"/>
    <mergeCell ref="J24:K24"/>
    <mergeCell ref="L24:M24"/>
    <mergeCell ref="N24:O24"/>
    <mergeCell ref="P24:Q24"/>
    <mergeCell ref="R24:S24"/>
    <mergeCell ref="J22:K22"/>
    <mergeCell ref="L22:M22"/>
    <mergeCell ref="N22:O22"/>
    <mergeCell ref="P22:Q22"/>
    <mergeCell ref="R22:S22"/>
    <mergeCell ref="B23:D23"/>
    <mergeCell ref="J23:K23"/>
    <mergeCell ref="L23:M23"/>
    <mergeCell ref="N23:O23"/>
    <mergeCell ref="P23:Q23"/>
    <mergeCell ref="J20:K20"/>
    <mergeCell ref="L20:M20"/>
    <mergeCell ref="N20:O20"/>
    <mergeCell ref="P20:Q20"/>
    <mergeCell ref="R20:S20"/>
    <mergeCell ref="J21:K21"/>
    <mergeCell ref="L21:M21"/>
    <mergeCell ref="N21:O21"/>
    <mergeCell ref="P21:Q21"/>
    <mergeCell ref="R21:S21"/>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B1:E1"/>
    <mergeCell ref="J1:K5"/>
    <mergeCell ref="L1:M5"/>
    <mergeCell ref="N1:O5"/>
    <mergeCell ref="P1:Q5"/>
    <mergeCell ref="R1:S5"/>
    <mergeCell ref="A2:B2"/>
    <mergeCell ref="B3:C3"/>
    <mergeCell ref="A5:I5"/>
  </mergeCells>
  <pageMargins left="0.70866141732283472" right="0.70866141732283472" top="0.74803149606299213" bottom="0.74803149606299213" header="0.31496062992125984" footer="0.31496062992125984"/>
  <pageSetup paperSize="9" scale="43" fitToHeight="0"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zoomScale="70" zoomScaleNormal="70" workbookViewId="0">
      <selection activeCell="J6" sqref="J6:K6"/>
    </sheetView>
  </sheetViews>
  <sheetFormatPr defaultRowHeight="15" x14ac:dyDescent="0.25"/>
  <cols>
    <col min="1" max="1" width="9.7109375" style="36" customWidth="1"/>
    <col min="2" max="2" width="33" customWidth="1"/>
    <col min="3" max="3" width="29.7109375" customWidth="1"/>
    <col min="4" max="4" width="36.85546875" customWidth="1"/>
    <col min="5" max="5" width="15.28515625" customWidth="1"/>
    <col min="6" max="6" width="26.8554687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50"/>
      <c r="B1" s="395" t="s">
        <v>17</v>
      </c>
      <c r="C1" s="395"/>
      <c r="D1" s="395"/>
      <c r="E1" s="395"/>
      <c r="F1" s="73"/>
      <c r="G1" s="73"/>
      <c r="H1" s="73"/>
      <c r="I1" s="104"/>
      <c r="J1" s="403" t="s">
        <v>322</v>
      </c>
      <c r="K1" s="404"/>
      <c r="L1" s="409" t="s">
        <v>18</v>
      </c>
      <c r="M1" s="410"/>
      <c r="N1" s="413" t="s">
        <v>19</v>
      </c>
      <c r="O1" s="404"/>
      <c r="P1" s="403" t="s">
        <v>323</v>
      </c>
      <c r="Q1" s="410"/>
      <c r="R1" s="413" t="s">
        <v>324</v>
      </c>
      <c r="S1" s="410"/>
    </row>
    <row r="2" spans="1:19" ht="19.5" customHeight="1" x14ac:dyDescent="0.25">
      <c r="A2" s="398" t="s">
        <v>1</v>
      </c>
      <c r="B2" s="398"/>
      <c r="C2" s="151"/>
      <c r="D2" s="152"/>
      <c r="E2" s="111"/>
      <c r="F2" s="105"/>
      <c r="G2" s="105"/>
      <c r="H2" s="73"/>
      <c r="I2" s="104"/>
      <c r="J2" s="405"/>
      <c r="K2" s="406"/>
      <c r="L2" s="405"/>
      <c r="M2" s="411"/>
      <c r="N2" s="414"/>
      <c r="O2" s="406"/>
      <c r="P2" s="405"/>
      <c r="Q2" s="411"/>
      <c r="R2" s="414"/>
      <c r="S2" s="411"/>
    </row>
    <row r="3" spans="1:19" ht="42.75" customHeight="1" x14ac:dyDescent="0.25">
      <c r="A3" s="91"/>
      <c r="B3" s="399" t="s">
        <v>335</v>
      </c>
      <c r="C3" s="399"/>
      <c r="D3" s="153" t="s">
        <v>2</v>
      </c>
      <c r="E3" s="111"/>
      <c r="F3" s="105"/>
      <c r="G3" s="105"/>
      <c r="H3" s="73"/>
      <c r="I3" s="104"/>
      <c r="J3" s="405"/>
      <c r="K3" s="406"/>
      <c r="L3" s="405"/>
      <c r="M3" s="411"/>
      <c r="N3" s="414"/>
      <c r="O3" s="406"/>
      <c r="P3" s="405"/>
      <c r="Q3" s="411"/>
      <c r="R3" s="414"/>
      <c r="S3" s="411"/>
    </row>
    <row r="4" spans="1:19" ht="50.25" customHeight="1" x14ac:dyDescent="0.25">
      <c r="A4" s="125" t="s">
        <v>3</v>
      </c>
      <c r="B4" s="125" t="s">
        <v>4</v>
      </c>
      <c r="C4" s="125" t="s">
        <v>5</v>
      </c>
      <c r="D4" s="125" t="s">
        <v>6</v>
      </c>
      <c r="E4" s="126" t="s">
        <v>7</v>
      </c>
      <c r="F4" s="125" t="s">
        <v>28</v>
      </c>
      <c r="G4" s="127" t="s">
        <v>9</v>
      </c>
      <c r="H4" s="128" t="s">
        <v>39</v>
      </c>
      <c r="I4" s="129" t="s">
        <v>10</v>
      </c>
      <c r="J4" s="405"/>
      <c r="K4" s="406"/>
      <c r="L4" s="405"/>
      <c r="M4" s="411"/>
      <c r="N4" s="414"/>
      <c r="O4" s="406"/>
      <c r="P4" s="405"/>
      <c r="Q4" s="411"/>
      <c r="R4" s="414"/>
      <c r="S4" s="411"/>
    </row>
    <row r="5" spans="1:19" s="8" customFormat="1" ht="16.5" customHeight="1" thickBot="1" x14ac:dyDescent="0.3">
      <c r="A5" s="329" t="s">
        <v>30</v>
      </c>
      <c r="B5" s="305"/>
      <c r="C5" s="305"/>
      <c r="D5" s="305"/>
      <c r="E5" s="305"/>
      <c r="F5" s="305"/>
      <c r="G5" s="305"/>
      <c r="H5" s="305"/>
      <c r="I5" s="305"/>
      <c r="J5" s="407"/>
      <c r="K5" s="408"/>
      <c r="L5" s="407"/>
      <c r="M5" s="412"/>
      <c r="N5" s="415"/>
      <c r="O5" s="408"/>
      <c r="P5" s="407"/>
      <c r="Q5" s="412"/>
      <c r="R5" s="415"/>
      <c r="S5" s="412"/>
    </row>
    <row r="6" spans="1:19" ht="93" customHeight="1" x14ac:dyDescent="0.25">
      <c r="A6" s="91">
        <v>1</v>
      </c>
      <c r="B6" s="98" t="s">
        <v>47</v>
      </c>
      <c r="C6" s="98" t="s">
        <v>48</v>
      </c>
      <c r="D6" s="98" t="s">
        <v>49</v>
      </c>
      <c r="E6" s="139">
        <v>28486400</v>
      </c>
      <c r="F6" s="92"/>
      <c r="G6" s="94">
        <f>SUM(J6+L6+N6+P6+R6)</f>
        <v>71</v>
      </c>
      <c r="H6" s="67">
        <v>10000000</v>
      </c>
      <c r="I6" s="67"/>
      <c r="J6" s="298">
        <v>15</v>
      </c>
      <c r="K6" s="298"/>
      <c r="L6" s="298">
        <v>10</v>
      </c>
      <c r="M6" s="298"/>
      <c r="N6" s="298">
        <v>14</v>
      </c>
      <c r="O6" s="298"/>
      <c r="P6" s="298">
        <v>14</v>
      </c>
      <c r="Q6" s="298"/>
      <c r="R6" s="298">
        <v>18</v>
      </c>
      <c r="S6" s="298"/>
    </row>
    <row r="7" spans="1:19" ht="171.75" x14ac:dyDescent="0.25">
      <c r="A7" s="91">
        <v>2</v>
      </c>
      <c r="B7" s="98" t="s">
        <v>50</v>
      </c>
      <c r="C7" s="98" t="s">
        <v>51</v>
      </c>
      <c r="D7" s="98" t="s">
        <v>52</v>
      </c>
      <c r="E7" s="139">
        <v>60000000</v>
      </c>
      <c r="F7" s="95" t="s">
        <v>317</v>
      </c>
      <c r="G7" s="94">
        <f>SUM(J7,L7,N7,P7,R7)</f>
        <v>0</v>
      </c>
      <c r="H7" s="67"/>
      <c r="I7" s="67"/>
      <c r="J7" s="280">
        <v>0</v>
      </c>
      <c r="K7" s="280"/>
      <c r="L7" s="280">
        <v>0</v>
      </c>
      <c r="M7" s="280"/>
      <c r="N7" s="280">
        <v>0</v>
      </c>
      <c r="O7" s="280"/>
      <c r="P7" s="280">
        <v>0</v>
      </c>
      <c r="Q7" s="280"/>
      <c r="R7" s="280">
        <v>0</v>
      </c>
      <c r="S7" s="280"/>
    </row>
    <row r="8" spans="1:19" ht="99.75" customHeight="1" x14ac:dyDescent="0.25">
      <c r="A8" s="91">
        <v>3</v>
      </c>
      <c r="B8" s="98" t="s">
        <v>53</v>
      </c>
      <c r="C8" s="98" t="s">
        <v>54</v>
      </c>
      <c r="D8" s="98" t="s">
        <v>55</v>
      </c>
      <c r="E8" s="139">
        <v>20000000</v>
      </c>
      <c r="F8" s="92"/>
      <c r="G8" s="94">
        <f>SUM(J8+L8+N8+P8+R8)</f>
        <v>0</v>
      </c>
      <c r="H8" s="67">
        <v>0</v>
      </c>
      <c r="I8" s="67"/>
      <c r="J8" s="280">
        <v>0</v>
      </c>
      <c r="K8" s="280"/>
      <c r="L8" s="280">
        <v>0</v>
      </c>
      <c r="M8" s="280"/>
      <c r="N8" s="280">
        <v>0</v>
      </c>
      <c r="O8" s="280"/>
      <c r="P8" s="280">
        <v>0</v>
      </c>
      <c r="Q8" s="280"/>
      <c r="R8" s="280">
        <v>0</v>
      </c>
      <c r="S8" s="280"/>
    </row>
    <row r="9" spans="1:19" ht="171.75" x14ac:dyDescent="0.25">
      <c r="A9" s="91">
        <v>4</v>
      </c>
      <c r="B9" s="98" t="s">
        <v>56</v>
      </c>
      <c r="C9" s="98" t="s">
        <v>57</v>
      </c>
      <c r="D9" s="98" t="s">
        <v>58</v>
      </c>
      <c r="E9" s="139">
        <v>35000000</v>
      </c>
      <c r="F9" s="95" t="s">
        <v>317</v>
      </c>
      <c r="G9" s="94">
        <f>SUM(J9,L9,N9,P9,R9)</f>
        <v>0</v>
      </c>
      <c r="H9" s="67"/>
      <c r="I9" s="67"/>
      <c r="J9" s="280"/>
      <c r="K9" s="280"/>
      <c r="L9" s="280"/>
      <c r="M9" s="280"/>
      <c r="N9" s="280"/>
      <c r="O9" s="280"/>
      <c r="P9" s="280"/>
      <c r="Q9" s="280"/>
      <c r="R9" s="280"/>
      <c r="S9" s="280"/>
    </row>
    <row r="10" spans="1:19" ht="60" customHeight="1" x14ac:dyDescent="0.25">
      <c r="A10" s="91">
        <v>5</v>
      </c>
      <c r="B10" s="98" t="s">
        <v>59</v>
      </c>
      <c r="C10" s="98" t="s">
        <v>60</v>
      </c>
      <c r="D10" s="98" t="s">
        <v>61</v>
      </c>
      <c r="E10" s="139">
        <v>23000000</v>
      </c>
      <c r="F10" s="92"/>
      <c r="G10" s="94">
        <f t="shared" ref="G10:G13" si="0">SUM(J10+L10+N10+P10+R10)</f>
        <v>65</v>
      </c>
      <c r="H10" s="67">
        <v>15000000</v>
      </c>
      <c r="I10" s="67"/>
      <c r="J10" s="280">
        <v>15</v>
      </c>
      <c r="K10" s="280"/>
      <c r="L10" s="280">
        <v>15</v>
      </c>
      <c r="M10" s="280"/>
      <c r="N10" s="280">
        <v>10</v>
      </c>
      <c r="O10" s="280"/>
      <c r="P10" s="280">
        <v>10</v>
      </c>
      <c r="Q10" s="280"/>
      <c r="R10" s="280">
        <v>15</v>
      </c>
      <c r="S10" s="280"/>
    </row>
    <row r="11" spans="1:19" ht="60" customHeight="1" x14ac:dyDescent="0.25">
      <c r="A11" s="91">
        <v>6</v>
      </c>
      <c r="B11" s="98" t="s">
        <v>62</v>
      </c>
      <c r="C11" s="98" t="s">
        <v>63</v>
      </c>
      <c r="D11" s="98" t="s">
        <v>64</v>
      </c>
      <c r="E11" s="139">
        <v>60000000</v>
      </c>
      <c r="F11" s="92"/>
      <c r="G11" s="94">
        <f t="shared" si="0"/>
        <v>79</v>
      </c>
      <c r="H11" s="67">
        <v>30000000</v>
      </c>
      <c r="I11" s="67"/>
      <c r="J11" s="280">
        <v>16</v>
      </c>
      <c r="K11" s="280"/>
      <c r="L11" s="280">
        <v>18</v>
      </c>
      <c r="M11" s="280"/>
      <c r="N11" s="280">
        <v>16</v>
      </c>
      <c r="O11" s="280"/>
      <c r="P11" s="280">
        <v>14</v>
      </c>
      <c r="Q11" s="280"/>
      <c r="R11" s="280">
        <v>15</v>
      </c>
      <c r="S11" s="280"/>
    </row>
    <row r="12" spans="1:19" ht="60" customHeight="1" x14ac:dyDescent="0.25">
      <c r="A12" s="91">
        <v>7</v>
      </c>
      <c r="B12" s="98" t="s">
        <v>65</v>
      </c>
      <c r="C12" s="98" t="s">
        <v>66</v>
      </c>
      <c r="D12" s="98" t="s">
        <v>67</v>
      </c>
      <c r="E12" s="139">
        <v>60000000</v>
      </c>
      <c r="F12" s="92"/>
      <c r="G12" s="94">
        <f t="shared" si="0"/>
        <v>65</v>
      </c>
      <c r="H12" s="67">
        <v>0</v>
      </c>
      <c r="I12" s="67"/>
      <c r="J12" s="280">
        <v>10</v>
      </c>
      <c r="K12" s="280"/>
      <c r="L12" s="280">
        <v>25</v>
      </c>
      <c r="M12" s="280"/>
      <c r="N12" s="280">
        <v>10</v>
      </c>
      <c r="O12" s="280"/>
      <c r="P12" s="280">
        <v>10</v>
      </c>
      <c r="Q12" s="280"/>
      <c r="R12" s="280">
        <v>10</v>
      </c>
      <c r="S12" s="280"/>
    </row>
    <row r="13" spans="1:19" ht="75" customHeight="1" x14ac:dyDescent="0.25">
      <c r="A13" s="91">
        <v>8</v>
      </c>
      <c r="B13" s="98" t="s">
        <v>68</v>
      </c>
      <c r="C13" s="98" t="s">
        <v>69</v>
      </c>
      <c r="D13" s="98" t="s">
        <v>70</v>
      </c>
      <c r="E13" s="139">
        <v>50000000</v>
      </c>
      <c r="F13" s="92"/>
      <c r="G13" s="94">
        <f t="shared" si="0"/>
        <v>67</v>
      </c>
      <c r="H13" s="67">
        <v>0</v>
      </c>
      <c r="I13" s="67"/>
      <c r="J13" s="280">
        <v>15</v>
      </c>
      <c r="K13" s="280"/>
      <c r="L13" s="280">
        <v>18</v>
      </c>
      <c r="M13" s="280"/>
      <c r="N13" s="280">
        <v>14</v>
      </c>
      <c r="O13" s="280"/>
      <c r="P13" s="280">
        <v>10</v>
      </c>
      <c r="Q13" s="280"/>
      <c r="R13" s="280">
        <v>10</v>
      </c>
      <c r="S13" s="280"/>
    </row>
    <row r="14" spans="1:19" ht="74.25" customHeight="1" x14ac:dyDescent="0.25">
      <c r="A14" s="91">
        <v>9</v>
      </c>
      <c r="B14" s="98" t="s">
        <v>71</v>
      </c>
      <c r="C14" s="98" t="s">
        <v>72</v>
      </c>
      <c r="D14" s="98" t="s">
        <v>73</v>
      </c>
      <c r="E14" s="139">
        <v>40000000</v>
      </c>
      <c r="F14" s="92"/>
      <c r="G14" s="94">
        <f>SUM(J14+L14+N14+P14+R14)</f>
        <v>69</v>
      </c>
      <c r="H14" s="67">
        <v>27000000</v>
      </c>
      <c r="I14" s="67"/>
      <c r="J14" s="280">
        <v>12</v>
      </c>
      <c r="K14" s="280"/>
      <c r="L14" s="280">
        <v>18</v>
      </c>
      <c r="M14" s="280"/>
      <c r="N14" s="280">
        <v>12</v>
      </c>
      <c r="O14" s="280"/>
      <c r="P14" s="280">
        <v>14</v>
      </c>
      <c r="Q14" s="280"/>
      <c r="R14" s="280">
        <v>13</v>
      </c>
      <c r="S14" s="280"/>
    </row>
    <row r="15" spans="1:19" ht="72" customHeight="1" x14ac:dyDescent="0.25">
      <c r="A15" s="91">
        <v>10</v>
      </c>
      <c r="B15" s="98" t="s">
        <v>74</v>
      </c>
      <c r="C15" s="98" t="s">
        <v>75</v>
      </c>
      <c r="D15" s="98" t="s">
        <v>76</v>
      </c>
      <c r="E15" s="139">
        <v>25000000</v>
      </c>
      <c r="F15" s="92"/>
      <c r="G15" s="94">
        <f t="shared" ref="G15:G24" si="1">SUM(J15+L15+N15+P15+R15)</f>
        <v>57</v>
      </c>
      <c r="H15" s="67">
        <v>11000000</v>
      </c>
      <c r="I15" s="67"/>
      <c r="J15" s="280">
        <v>12</v>
      </c>
      <c r="K15" s="280"/>
      <c r="L15" s="280">
        <v>12</v>
      </c>
      <c r="M15" s="280"/>
      <c r="N15" s="280">
        <v>12</v>
      </c>
      <c r="O15" s="280"/>
      <c r="P15" s="280">
        <v>11</v>
      </c>
      <c r="Q15" s="280"/>
      <c r="R15" s="280">
        <v>10</v>
      </c>
      <c r="S15" s="280"/>
    </row>
    <row r="16" spans="1:19" ht="57.75" customHeight="1" x14ac:dyDescent="0.25">
      <c r="A16" s="91">
        <v>11</v>
      </c>
      <c r="B16" s="98" t="s">
        <v>77</v>
      </c>
      <c r="C16" s="98" t="s">
        <v>78</v>
      </c>
      <c r="D16" s="98" t="s">
        <v>79</v>
      </c>
      <c r="E16" s="139">
        <v>60000000</v>
      </c>
      <c r="F16" s="92"/>
      <c r="G16" s="94">
        <f t="shared" si="1"/>
        <v>0</v>
      </c>
      <c r="H16" s="67">
        <v>0</v>
      </c>
      <c r="I16" s="67"/>
      <c r="J16" s="280">
        <v>0</v>
      </c>
      <c r="K16" s="280"/>
      <c r="L16" s="280">
        <v>0</v>
      </c>
      <c r="M16" s="280"/>
      <c r="N16" s="280">
        <v>0</v>
      </c>
      <c r="O16" s="280"/>
      <c r="P16" s="280">
        <v>0</v>
      </c>
      <c r="Q16" s="280"/>
      <c r="R16" s="280">
        <v>0</v>
      </c>
      <c r="S16" s="280"/>
    </row>
    <row r="17" spans="1:19" ht="57.75" x14ac:dyDescent="0.25">
      <c r="A17" s="91">
        <v>12</v>
      </c>
      <c r="B17" s="98" t="s">
        <v>80</v>
      </c>
      <c r="C17" s="98" t="s">
        <v>81</v>
      </c>
      <c r="D17" s="98" t="s">
        <v>82</v>
      </c>
      <c r="E17" s="139">
        <v>60000000</v>
      </c>
      <c r="F17" s="92"/>
      <c r="G17" s="94">
        <f t="shared" si="1"/>
        <v>86</v>
      </c>
      <c r="H17" s="67">
        <v>50000000</v>
      </c>
      <c r="I17" s="67"/>
      <c r="J17" s="280">
        <v>18</v>
      </c>
      <c r="K17" s="280"/>
      <c r="L17" s="280">
        <v>18</v>
      </c>
      <c r="M17" s="280"/>
      <c r="N17" s="280">
        <v>16</v>
      </c>
      <c r="O17" s="280"/>
      <c r="P17" s="280">
        <v>16</v>
      </c>
      <c r="Q17" s="280"/>
      <c r="R17" s="280">
        <v>18</v>
      </c>
      <c r="S17" s="280"/>
    </row>
    <row r="18" spans="1:19" ht="72" customHeight="1" x14ac:dyDescent="0.25">
      <c r="A18" s="91">
        <v>13</v>
      </c>
      <c r="B18" s="98" t="s">
        <v>83</v>
      </c>
      <c r="C18" s="98" t="s">
        <v>84</v>
      </c>
      <c r="D18" s="98" t="s">
        <v>85</v>
      </c>
      <c r="E18" s="139">
        <v>21500000</v>
      </c>
      <c r="F18" s="92"/>
      <c r="G18" s="94">
        <f t="shared" si="1"/>
        <v>54</v>
      </c>
      <c r="H18" s="80">
        <v>5000000</v>
      </c>
      <c r="I18" s="80"/>
      <c r="J18" s="280">
        <v>13</v>
      </c>
      <c r="K18" s="280"/>
      <c r="L18" s="280">
        <v>15</v>
      </c>
      <c r="M18" s="280"/>
      <c r="N18" s="280">
        <v>8</v>
      </c>
      <c r="O18" s="280"/>
      <c r="P18" s="280">
        <v>12</v>
      </c>
      <c r="Q18" s="280"/>
      <c r="R18" s="280">
        <v>6</v>
      </c>
      <c r="S18" s="280"/>
    </row>
    <row r="19" spans="1:19" ht="57.75" x14ac:dyDescent="0.25">
      <c r="A19" s="91">
        <v>14</v>
      </c>
      <c r="B19" s="98" t="s">
        <v>86</v>
      </c>
      <c r="C19" s="98" t="s">
        <v>87</v>
      </c>
      <c r="D19" s="98" t="s">
        <v>88</v>
      </c>
      <c r="E19" s="139">
        <v>40000000</v>
      </c>
      <c r="F19" s="92"/>
      <c r="G19" s="94">
        <f t="shared" si="1"/>
        <v>45</v>
      </c>
      <c r="H19" s="80">
        <v>0</v>
      </c>
      <c r="I19" s="80"/>
      <c r="J19" s="280">
        <v>15</v>
      </c>
      <c r="K19" s="280"/>
      <c r="L19" s="280">
        <v>15</v>
      </c>
      <c r="M19" s="280"/>
      <c r="N19" s="280">
        <v>15</v>
      </c>
      <c r="O19" s="280"/>
      <c r="P19" s="280">
        <v>0</v>
      </c>
      <c r="Q19" s="280"/>
      <c r="R19" s="280">
        <v>0</v>
      </c>
      <c r="S19" s="280"/>
    </row>
    <row r="20" spans="1:19" ht="57.75" x14ac:dyDescent="0.25">
      <c r="A20" s="91">
        <v>15</v>
      </c>
      <c r="B20" s="98" t="s">
        <v>89</v>
      </c>
      <c r="C20" s="98" t="s">
        <v>90</v>
      </c>
      <c r="D20" s="98" t="s">
        <v>91</v>
      </c>
      <c r="E20" s="139">
        <v>37000000</v>
      </c>
      <c r="F20" s="92"/>
      <c r="G20" s="94">
        <f t="shared" si="1"/>
        <v>64</v>
      </c>
      <c r="H20" s="80">
        <v>5000000</v>
      </c>
      <c r="I20" s="80"/>
      <c r="J20" s="280">
        <v>14</v>
      </c>
      <c r="K20" s="280"/>
      <c r="L20" s="280">
        <v>10</v>
      </c>
      <c r="M20" s="280"/>
      <c r="N20" s="280">
        <v>15</v>
      </c>
      <c r="O20" s="280"/>
      <c r="P20" s="280">
        <v>13</v>
      </c>
      <c r="Q20" s="280"/>
      <c r="R20" s="280">
        <v>12</v>
      </c>
      <c r="S20" s="280"/>
    </row>
    <row r="21" spans="1:19" ht="57.75" x14ac:dyDescent="0.25">
      <c r="A21" s="91">
        <v>16</v>
      </c>
      <c r="B21" s="98" t="s">
        <v>92</v>
      </c>
      <c r="C21" s="98" t="s">
        <v>93</v>
      </c>
      <c r="D21" s="98" t="s">
        <v>94</v>
      </c>
      <c r="E21" s="139">
        <v>60000000</v>
      </c>
      <c r="F21" s="92"/>
      <c r="G21" s="94">
        <f t="shared" si="1"/>
        <v>18</v>
      </c>
      <c r="H21" s="80">
        <v>37000000</v>
      </c>
      <c r="I21" s="80"/>
      <c r="J21" s="280">
        <v>0</v>
      </c>
      <c r="K21" s="280"/>
      <c r="L21" s="280">
        <v>18</v>
      </c>
      <c r="M21" s="280"/>
      <c r="N21" s="280">
        <v>0</v>
      </c>
      <c r="O21" s="280"/>
      <c r="P21" s="280">
        <v>0</v>
      </c>
      <c r="Q21" s="280"/>
      <c r="R21" s="280">
        <v>0</v>
      </c>
      <c r="S21" s="280"/>
    </row>
    <row r="22" spans="1:19" ht="57.75" x14ac:dyDescent="0.25">
      <c r="A22" s="91">
        <v>17</v>
      </c>
      <c r="B22" s="98" t="s">
        <v>95</v>
      </c>
      <c r="C22" s="98" t="s">
        <v>96</v>
      </c>
      <c r="D22" s="98" t="s">
        <v>97</v>
      </c>
      <c r="E22" s="139">
        <v>60000000</v>
      </c>
      <c r="F22" s="92"/>
      <c r="G22" s="94">
        <f t="shared" si="1"/>
        <v>0</v>
      </c>
      <c r="H22" s="80">
        <v>0</v>
      </c>
      <c r="I22" s="80"/>
      <c r="J22" s="280">
        <v>0</v>
      </c>
      <c r="K22" s="280"/>
      <c r="L22" s="280">
        <v>0</v>
      </c>
      <c r="M22" s="280"/>
      <c r="N22" s="280">
        <v>0</v>
      </c>
      <c r="O22" s="280"/>
      <c r="P22" s="280">
        <v>0</v>
      </c>
      <c r="Q22" s="280"/>
      <c r="R22" s="280">
        <v>0</v>
      </c>
      <c r="S22" s="280"/>
    </row>
    <row r="23" spans="1:19" ht="72" x14ac:dyDescent="0.25">
      <c r="A23" s="91">
        <v>18</v>
      </c>
      <c r="B23" s="98" t="s">
        <v>98</v>
      </c>
      <c r="C23" s="98" t="s">
        <v>99</v>
      </c>
      <c r="D23" s="98" t="s">
        <v>100</v>
      </c>
      <c r="E23" s="139">
        <v>60000000</v>
      </c>
      <c r="F23" s="92"/>
      <c r="G23" s="94">
        <f t="shared" si="1"/>
        <v>61</v>
      </c>
      <c r="H23" s="80">
        <v>25000000</v>
      </c>
      <c r="I23" s="80"/>
      <c r="J23" s="280">
        <v>18</v>
      </c>
      <c r="K23" s="280"/>
      <c r="L23" s="280">
        <v>18</v>
      </c>
      <c r="M23" s="280"/>
      <c r="N23" s="280">
        <v>15</v>
      </c>
      <c r="O23" s="280"/>
      <c r="P23" s="280">
        <v>5</v>
      </c>
      <c r="Q23" s="280"/>
      <c r="R23" s="280">
        <v>5</v>
      </c>
      <c r="S23" s="280"/>
    </row>
    <row r="24" spans="1:19" ht="57.75" x14ac:dyDescent="0.25">
      <c r="A24" s="91">
        <v>19</v>
      </c>
      <c r="B24" s="98" t="s">
        <v>101</v>
      </c>
      <c r="C24" s="98" t="s">
        <v>102</v>
      </c>
      <c r="D24" s="98" t="s">
        <v>103</v>
      </c>
      <c r="E24" s="139">
        <v>33000000</v>
      </c>
      <c r="F24" s="92"/>
      <c r="G24" s="94">
        <f t="shared" si="1"/>
        <v>66</v>
      </c>
      <c r="H24" s="80">
        <v>27000000</v>
      </c>
      <c r="I24" s="80"/>
      <c r="J24" s="280">
        <v>10</v>
      </c>
      <c r="K24" s="280"/>
      <c r="L24" s="280">
        <v>18</v>
      </c>
      <c r="M24" s="280"/>
      <c r="N24" s="280">
        <v>15</v>
      </c>
      <c r="O24" s="280"/>
      <c r="P24" s="280">
        <v>13</v>
      </c>
      <c r="Q24" s="280"/>
      <c r="R24" s="280">
        <v>10</v>
      </c>
      <c r="S24" s="280"/>
    </row>
    <row r="25" spans="1:19" x14ac:dyDescent="0.25">
      <c r="A25" s="121"/>
      <c r="B25" s="289" t="s">
        <v>11</v>
      </c>
      <c r="C25" s="289"/>
      <c r="D25" s="289"/>
      <c r="E25" s="96">
        <f>SUM(E6:E24)</f>
        <v>832986400</v>
      </c>
      <c r="F25" s="130"/>
      <c r="G25" s="130"/>
      <c r="H25" s="2"/>
      <c r="I25" s="16"/>
      <c r="J25" s="370"/>
      <c r="K25" s="370"/>
      <c r="L25" s="370"/>
      <c r="M25" s="370"/>
      <c r="N25" s="370"/>
      <c r="O25" s="370"/>
      <c r="P25" s="370"/>
      <c r="Q25" s="370"/>
      <c r="R25" s="370"/>
      <c r="S25" s="370"/>
    </row>
    <row r="26" spans="1:19" ht="29.25" x14ac:dyDescent="0.25">
      <c r="A26" s="91"/>
      <c r="B26" s="154"/>
      <c r="C26" s="105"/>
      <c r="D26" s="105"/>
      <c r="E26" s="111"/>
      <c r="F26" s="105"/>
      <c r="G26" s="64" t="s">
        <v>12</v>
      </c>
      <c r="H26" s="68">
        <f>SUM(H6:H25)</f>
        <v>242000000</v>
      </c>
      <c r="I26" s="16"/>
      <c r="J26" s="16"/>
      <c r="K26" s="16"/>
      <c r="L26" s="16"/>
      <c r="M26" s="16"/>
      <c r="N26" s="16"/>
      <c r="O26" s="16"/>
      <c r="P26" s="16"/>
      <c r="Q26" s="16"/>
      <c r="R26" s="16"/>
      <c r="S26" s="16"/>
    </row>
    <row r="27" spans="1:19" x14ac:dyDescent="0.25">
      <c r="A27" s="142"/>
      <c r="B27" s="131"/>
      <c r="C27" s="131"/>
      <c r="D27" s="131"/>
      <c r="E27" s="131"/>
      <c r="F27" s="131"/>
      <c r="G27" s="131"/>
    </row>
  </sheetData>
  <mergeCells count="110">
    <mergeCell ref="R25:S25"/>
    <mergeCell ref="B25:D25"/>
    <mergeCell ref="J25:K25"/>
    <mergeCell ref="L25:M25"/>
    <mergeCell ref="N25:O25"/>
    <mergeCell ref="P25:Q25"/>
    <mergeCell ref="J24:K24"/>
    <mergeCell ref="L24:M24"/>
    <mergeCell ref="N24:O24"/>
    <mergeCell ref="P24:Q24"/>
    <mergeCell ref="R24:S24"/>
    <mergeCell ref="J22:K22"/>
    <mergeCell ref="L22:M22"/>
    <mergeCell ref="N22:O22"/>
    <mergeCell ref="P22:Q22"/>
    <mergeCell ref="R22:S22"/>
    <mergeCell ref="J23:K23"/>
    <mergeCell ref="L23:M23"/>
    <mergeCell ref="N23:O23"/>
    <mergeCell ref="P23:Q23"/>
    <mergeCell ref="R23:S23"/>
    <mergeCell ref="J20:K20"/>
    <mergeCell ref="L20:M20"/>
    <mergeCell ref="N20:O20"/>
    <mergeCell ref="P20:Q20"/>
    <mergeCell ref="R20:S20"/>
    <mergeCell ref="J21:K21"/>
    <mergeCell ref="L21:M21"/>
    <mergeCell ref="N21:O21"/>
    <mergeCell ref="P21:Q21"/>
    <mergeCell ref="R21:S21"/>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B1:E1"/>
    <mergeCell ref="J1:K5"/>
    <mergeCell ref="L1:M5"/>
    <mergeCell ref="N1:O5"/>
    <mergeCell ref="P1:Q5"/>
    <mergeCell ref="R1:S5"/>
    <mergeCell ref="A2:B2"/>
    <mergeCell ref="B3:C3"/>
    <mergeCell ref="A5:I5"/>
  </mergeCells>
  <pageMargins left="0.70866141732283472" right="0.70866141732283472" top="0.74803149606299213" bottom="0.74803149606299213" header="0.31496062992125984" footer="0.31496062992125984"/>
  <pageSetup paperSize="9" scale="37" fitToHeight="0"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12"/>
  <sheetViews>
    <sheetView view="pageBreakPreview" zoomScale="60" zoomScaleNormal="70" workbookViewId="0">
      <selection sqref="A1:G1"/>
    </sheetView>
  </sheetViews>
  <sheetFormatPr defaultRowHeight="15" x14ac:dyDescent="0.25"/>
  <cols>
    <col min="1" max="2" width="35.140625" style="199" customWidth="1"/>
    <col min="3" max="3" width="63.140625" style="199" customWidth="1"/>
    <col min="4" max="4" width="81.28515625" style="199" customWidth="1"/>
    <col min="5" max="5" width="49.140625" style="199" customWidth="1"/>
    <col min="6" max="6" width="76.28515625" style="199" customWidth="1"/>
    <col min="7" max="16384" width="9.140625" style="199"/>
  </cols>
  <sheetData>
    <row r="1" spans="1:6" ht="64.5" customHeight="1" thickBot="1" x14ac:dyDescent="0.3">
      <c r="A1" s="325" t="s">
        <v>380</v>
      </c>
      <c r="B1" s="326"/>
      <c r="C1" s="326"/>
      <c r="D1" s="326"/>
      <c r="E1" s="326"/>
      <c r="F1" s="326"/>
    </row>
    <row r="2" spans="1:6" ht="72" customHeight="1" x14ac:dyDescent="0.25">
      <c r="A2" s="210"/>
      <c r="B2" s="211"/>
      <c r="C2" s="299" t="s">
        <v>382</v>
      </c>
      <c r="D2" s="302" t="s">
        <v>381</v>
      </c>
      <c r="E2" s="299" t="s">
        <v>355</v>
      </c>
      <c r="F2" s="299" t="s">
        <v>356</v>
      </c>
    </row>
    <row r="3" spans="1:6" ht="66" customHeight="1" x14ac:dyDescent="0.25">
      <c r="A3" s="212" t="s">
        <v>9</v>
      </c>
      <c r="B3" s="213"/>
      <c r="C3" s="300"/>
      <c r="D3" s="300"/>
      <c r="E3" s="300"/>
      <c r="F3" s="300"/>
    </row>
    <row r="4" spans="1:6" ht="82.5" customHeight="1" thickBot="1" x14ac:dyDescent="0.3">
      <c r="A4" s="305" t="s">
        <v>383</v>
      </c>
      <c r="B4" s="306"/>
      <c r="C4" s="301"/>
      <c r="D4" s="301"/>
      <c r="E4" s="301"/>
      <c r="F4" s="301"/>
    </row>
    <row r="5" spans="1:6" x14ac:dyDescent="0.25">
      <c r="A5" s="202" t="s">
        <v>106</v>
      </c>
      <c r="B5" s="190">
        <v>40.533333333333339</v>
      </c>
      <c r="C5" s="184">
        <v>12</v>
      </c>
      <c r="D5" s="185">
        <v>20</v>
      </c>
      <c r="E5" s="184">
        <v>4.2</v>
      </c>
      <c r="F5" s="184">
        <v>4.333333333333333</v>
      </c>
    </row>
    <row r="6" spans="1:6" x14ac:dyDescent="0.25">
      <c r="A6" s="202" t="s">
        <v>127</v>
      </c>
      <c r="B6" s="190">
        <v>40.638888888888893</v>
      </c>
      <c r="C6" s="184">
        <v>11</v>
      </c>
      <c r="D6" s="185">
        <v>19</v>
      </c>
      <c r="E6" s="184">
        <v>6.3611111111111116</v>
      </c>
      <c r="F6" s="184">
        <v>4.2777777777777777</v>
      </c>
    </row>
    <row r="7" spans="1:6" ht="28.5" x14ac:dyDescent="0.25">
      <c r="A7" s="202" t="s">
        <v>121</v>
      </c>
      <c r="B7" s="190">
        <v>45.666666666666671</v>
      </c>
      <c r="C7" s="184">
        <v>12</v>
      </c>
      <c r="D7" s="185">
        <v>21.166666666666668</v>
      </c>
      <c r="E7" s="184">
        <v>7</v>
      </c>
      <c r="F7" s="184">
        <v>5.5</v>
      </c>
    </row>
    <row r="8" spans="1:6" ht="28.5" x14ac:dyDescent="0.25">
      <c r="A8" s="202" t="s">
        <v>109</v>
      </c>
      <c r="B8" s="190">
        <v>45.749999999999993</v>
      </c>
      <c r="C8" s="184">
        <v>11.694444444444443</v>
      </c>
      <c r="D8" s="185">
        <v>21.833333333333332</v>
      </c>
      <c r="E8" s="184">
        <v>7.333333333333333</v>
      </c>
      <c r="F8" s="184">
        <v>4.8888888888888884</v>
      </c>
    </row>
    <row r="9" spans="1:6" ht="28.5" x14ac:dyDescent="0.25">
      <c r="A9" s="202" t="s">
        <v>124</v>
      </c>
      <c r="B9" s="190">
        <v>54.833333333333336</v>
      </c>
      <c r="C9" s="184">
        <v>14.333333333333334</v>
      </c>
      <c r="D9" s="185">
        <v>25.833333333333332</v>
      </c>
      <c r="E9" s="184">
        <v>7.833333333333333</v>
      </c>
      <c r="F9" s="184">
        <v>6.833333333333333</v>
      </c>
    </row>
    <row r="10" spans="1:6" ht="28.5" x14ac:dyDescent="0.25">
      <c r="A10" s="202" t="s">
        <v>118</v>
      </c>
      <c r="B10" s="190">
        <v>56.4</v>
      </c>
      <c r="C10" s="184">
        <v>14</v>
      </c>
      <c r="D10" s="185">
        <v>27.6</v>
      </c>
      <c r="E10" s="184">
        <v>7.8</v>
      </c>
      <c r="F10" s="184">
        <v>7</v>
      </c>
    </row>
    <row r="11" spans="1:6" x14ac:dyDescent="0.25">
      <c r="A11" s="202" t="s">
        <v>112</v>
      </c>
      <c r="B11" s="190">
        <v>58.861111111111114</v>
      </c>
      <c r="C11" s="184">
        <v>14.5</v>
      </c>
      <c r="D11" s="185">
        <v>29.5</v>
      </c>
      <c r="E11" s="184">
        <v>8</v>
      </c>
      <c r="F11" s="184">
        <v>6.8611111111111107</v>
      </c>
    </row>
    <row r="12" spans="1:6" ht="28.5" x14ac:dyDescent="0.25">
      <c r="A12" s="202" t="s">
        <v>115</v>
      </c>
      <c r="B12" s="190">
        <v>58.944444444444436</v>
      </c>
      <c r="C12" s="184">
        <v>14.5</v>
      </c>
      <c r="D12" s="185">
        <v>29.833333333333332</v>
      </c>
      <c r="E12" s="184">
        <v>8.1666666666666661</v>
      </c>
      <c r="F12" s="184">
        <v>6.4444444444444455</v>
      </c>
    </row>
  </sheetData>
  <sheetProtection algorithmName="SHA-512" hashValue="jdnW1EY7tMhxbJjg6mLgHI136m/XtliXR17AYkBKvDxYjbkpMK0yiMjU4/g0ZgVLSF5YW5vxtRMV2NRRqp4Nbg==" saltValue="p/nu0yqY+SZDWuPSZHhvJQ==" spinCount="100000" sheet="1" formatCells="0" formatColumns="0" formatRows="0" insertColumns="0" insertRows="0" insertHyperlinks="0" deleteColumns="0" deleteRows="0" sort="0" autoFilter="0" pivotTables="0"/>
  <sortState ref="A5:F12">
    <sortCondition ref="B5:B12"/>
  </sortState>
  <mergeCells count="8">
    <mergeCell ref="A1:F1"/>
    <mergeCell ref="F2:F4"/>
    <mergeCell ref="C2:C4"/>
    <mergeCell ref="D2:D4"/>
    <mergeCell ref="E2:E4"/>
    <mergeCell ref="A4:B4"/>
    <mergeCell ref="A3:B3"/>
    <mergeCell ref="A2:B2"/>
  </mergeCells>
  <pageMargins left="0.7" right="0.7" top="0.75" bottom="0.75" header="0.3" footer="0.3"/>
  <pageSetup paperSize="8" scale="56"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70" zoomScaleNormal="70" workbookViewId="0">
      <selection activeCell="N11" sqref="N11:O11"/>
    </sheetView>
  </sheetViews>
  <sheetFormatPr defaultRowHeight="15" x14ac:dyDescent="0.25"/>
  <cols>
    <col min="1" max="1" width="9.85546875" style="36" customWidth="1"/>
    <col min="2" max="2" width="24.5703125" customWidth="1"/>
    <col min="3" max="3" width="29.7109375" customWidth="1"/>
    <col min="4" max="4" width="37.7109375" customWidth="1"/>
    <col min="5" max="5" width="15.28515625" customWidth="1"/>
    <col min="6" max="6" width="22" bestFit="1" customWidth="1"/>
    <col min="7" max="7" width="15.42578125" customWidth="1"/>
    <col min="8" max="8" width="21.4257812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13</v>
      </c>
      <c r="C1" s="259"/>
      <c r="D1" s="259"/>
      <c r="E1" s="260"/>
      <c r="F1" s="103"/>
      <c r="G1" s="73"/>
      <c r="H1" s="73"/>
      <c r="I1" s="104"/>
      <c r="J1" s="261" t="s">
        <v>320</v>
      </c>
      <c r="K1" s="262"/>
      <c r="L1" s="267" t="s">
        <v>321</v>
      </c>
      <c r="M1" s="262"/>
      <c r="N1" s="261" t="s">
        <v>14</v>
      </c>
      <c r="O1" s="262"/>
      <c r="P1" s="261" t="s">
        <v>15</v>
      </c>
      <c r="Q1" s="262"/>
    </row>
    <row r="2" spans="1:19" ht="19.5" customHeight="1" x14ac:dyDescent="0.25">
      <c r="A2" s="273" t="s">
        <v>1</v>
      </c>
      <c r="B2" s="274"/>
      <c r="C2" s="108"/>
      <c r="D2" s="110"/>
      <c r="E2" s="111"/>
      <c r="F2" s="105"/>
      <c r="G2" s="105"/>
      <c r="H2" s="73"/>
      <c r="I2" s="104"/>
      <c r="J2" s="263"/>
      <c r="K2" s="264"/>
      <c r="L2" s="263"/>
      <c r="M2" s="264"/>
      <c r="N2" s="263"/>
      <c r="O2" s="264"/>
      <c r="P2" s="263"/>
      <c r="Q2" s="264"/>
    </row>
    <row r="3" spans="1:19" ht="42.75" customHeight="1" x14ac:dyDescent="0.25">
      <c r="A3" s="91"/>
      <c r="B3" s="275" t="s">
        <v>336</v>
      </c>
      <c r="C3" s="276"/>
      <c r="D3" s="113" t="s">
        <v>2</v>
      </c>
      <c r="E3" s="111"/>
      <c r="F3" s="106"/>
      <c r="G3" s="105"/>
      <c r="H3" s="73"/>
      <c r="I3" s="104"/>
      <c r="J3" s="263"/>
      <c r="K3" s="264"/>
      <c r="L3" s="263"/>
      <c r="M3" s="264"/>
      <c r="N3" s="263"/>
      <c r="O3" s="264"/>
      <c r="P3" s="263"/>
      <c r="Q3" s="264"/>
    </row>
    <row r="4" spans="1:19" ht="42.75" x14ac:dyDescent="0.25">
      <c r="A4" s="125" t="s">
        <v>3</v>
      </c>
      <c r="B4" s="125" t="s">
        <v>4</v>
      </c>
      <c r="C4" s="125" t="s">
        <v>5</v>
      </c>
      <c r="D4" s="125" t="s">
        <v>6</v>
      </c>
      <c r="E4" s="126" t="s">
        <v>7</v>
      </c>
      <c r="F4" s="125" t="s">
        <v>28</v>
      </c>
      <c r="G4" s="127" t="s">
        <v>9</v>
      </c>
      <c r="H4" s="128" t="s">
        <v>16</v>
      </c>
      <c r="I4" s="129" t="s">
        <v>10</v>
      </c>
      <c r="J4" s="263"/>
      <c r="K4" s="264"/>
      <c r="L4" s="263"/>
      <c r="M4" s="264"/>
      <c r="N4" s="263"/>
      <c r="O4" s="264"/>
      <c r="P4" s="263"/>
      <c r="Q4" s="264"/>
    </row>
    <row r="5" spans="1:19" s="8" customFormat="1" ht="15.75" thickBot="1" x14ac:dyDescent="0.3">
      <c r="A5" s="307" t="s">
        <v>104</v>
      </c>
      <c r="B5" s="308"/>
      <c r="C5" s="308"/>
      <c r="D5" s="308"/>
      <c r="E5" s="308"/>
      <c r="F5" s="308"/>
      <c r="G5" s="308"/>
      <c r="H5" s="308"/>
      <c r="I5" s="308"/>
      <c r="J5" s="265"/>
      <c r="K5" s="266"/>
      <c r="L5" s="265"/>
      <c r="M5" s="266"/>
      <c r="N5" s="265"/>
      <c r="O5" s="266"/>
      <c r="P5" s="265"/>
      <c r="Q5" s="266"/>
      <c r="R5"/>
      <c r="S5"/>
    </row>
    <row r="6" spans="1:19" ht="57.75" x14ac:dyDescent="0.25">
      <c r="A6" s="91">
        <v>1</v>
      </c>
      <c r="B6" s="98" t="s">
        <v>105</v>
      </c>
      <c r="C6" s="99" t="s">
        <v>106</v>
      </c>
      <c r="D6" s="99" t="s">
        <v>107</v>
      </c>
      <c r="E6" s="100">
        <v>12600000</v>
      </c>
      <c r="F6" s="92"/>
      <c r="G6" s="94">
        <f>SUM(J6:Q6)</f>
        <v>42</v>
      </c>
      <c r="H6" s="67">
        <v>6000000</v>
      </c>
      <c r="I6" s="67"/>
      <c r="J6" s="416">
        <v>13</v>
      </c>
      <c r="K6" s="416"/>
      <c r="L6" s="417">
        <v>19</v>
      </c>
      <c r="M6" s="418"/>
      <c r="N6" s="416">
        <v>5</v>
      </c>
      <c r="O6" s="417"/>
      <c r="P6" s="416">
        <v>5</v>
      </c>
      <c r="Q6" s="416"/>
    </row>
    <row r="7" spans="1:19" ht="57.75" x14ac:dyDescent="0.25">
      <c r="A7" s="91">
        <v>2</v>
      </c>
      <c r="B7" s="98" t="s">
        <v>108</v>
      </c>
      <c r="C7" s="99" t="s">
        <v>109</v>
      </c>
      <c r="D7" s="99" t="s">
        <v>110</v>
      </c>
      <c r="E7" s="100">
        <v>4800000</v>
      </c>
      <c r="F7" s="92"/>
      <c r="G7" s="94">
        <f t="shared" ref="G7:G13" si="0">SUM(J7:Q7)</f>
        <v>55</v>
      </c>
      <c r="H7" s="67">
        <v>2000000</v>
      </c>
      <c r="I7" s="67"/>
      <c r="J7" s="419">
        <v>18</v>
      </c>
      <c r="K7" s="420"/>
      <c r="L7" s="419">
        <v>22</v>
      </c>
      <c r="M7" s="420"/>
      <c r="N7" s="419">
        <v>8</v>
      </c>
      <c r="O7" s="420"/>
      <c r="P7" s="421">
        <v>7</v>
      </c>
      <c r="Q7" s="422"/>
    </row>
    <row r="8" spans="1:19" ht="57.75" x14ac:dyDescent="0.25">
      <c r="A8" s="91">
        <v>3</v>
      </c>
      <c r="B8" s="98" t="s">
        <v>111</v>
      </c>
      <c r="C8" s="99" t="s">
        <v>112</v>
      </c>
      <c r="D8" s="99" t="s">
        <v>113</v>
      </c>
      <c r="E8" s="100">
        <v>30000000</v>
      </c>
      <c r="F8" s="92"/>
      <c r="G8" s="94">
        <f t="shared" si="0"/>
        <v>70</v>
      </c>
      <c r="H8" s="67">
        <v>22000000</v>
      </c>
      <c r="I8" s="67"/>
      <c r="J8" s="419">
        <v>19</v>
      </c>
      <c r="K8" s="420"/>
      <c r="L8" s="419">
        <v>33</v>
      </c>
      <c r="M8" s="420"/>
      <c r="N8" s="421">
        <v>9</v>
      </c>
      <c r="O8" s="422"/>
      <c r="P8" s="419">
        <v>9</v>
      </c>
      <c r="Q8" s="420"/>
    </row>
    <row r="9" spans="1:19" ht="57.75" x14ac:dyDescent="0.25">
      <c r="A9" s="91">
        <v>4</v>
      </c>
      <c r="B9" s="98" t="s">
        <v>114</v>
      </c>
      <c r="C9" s="99" t="s">
        <v>115</v>
      </c>
      <c r="D9" s="99" t="s">
        <v>116</v>
      </c>
      <c r="E9" s="100">
        <v>30000000</v>
      </c>
      <c r="F9" s="92"/>
      <c r="G9" s="94">
        <f t="shared" si="0"/>
        <v>70</v>
      </c>
      <c r="H9" s="67">
        <v>22000000</v>
      </c>
      <c r="I9" s="67"/>
      <c r="J9" s="419">
        <v>19</v>
      </c>
      <c r="K9" s="420"/>
      <c r="L9" s="419">
        <v>33</v>
      </c>
      <c r="M9" s="420"/>
      <c r="N9" s="421">
        <v>9</v>
      </c>
      <c r="O9" s="422"/>
      <c r="P9" s="419">
        <v>9</v>
      </c>
      <c r="Q9" s="420"/>
    </row>
    <row r="10" spans="1:19" ht="53.25" customHeight="1" x14ac:dyDescent="0.25">
      <c r="A10" s="91">
        <v>5</v>
      </c>
      <c r="B10" s="98" t="s">
        <v>117</v>
      </c>
      <c r="C10" s="99" t="s">
        <v>118</v>
      </c>
      <c r="D10" s="99" t="s">
        <v>119</v>
      </c>
      <c r="E10" s="100">
        <v>25000000</v>
      </c>
      <c r="F10" s="92"/>
      <c r="G10" s="94">
        <f t="shared" si="0"/>
        <v>73</v>
      </c>
      <c r="H10" s="67">
        <v>22000000</v>
      </c>
      <c r="I10" s="67"/>
      <c r="J10" s="316">
        <v>19</v>
      </c>
      <c r="K10" s="317"/>
      <c r="L10" s="316">
        <v>36</v>
      </c>
      <c r="M10" s="317"/>
      <c r="N10" s="316">
        <v>9</v>
      </c>
      <c r="O10" s="317"/>
      <c r="P10" s="316">
        <v>9</v>
      </c>
      <c r="Q10" s="317"/>
    </row>
    <row r="11" spans="1:19" ht="54.75" customHeight="1" x14ac:dyDescent="0.25">
      <c r="A11" s="91">
        <v>6</v>
      </c>
      <c r="B11" s="98" t="s">
        <v>120</v>
      </c>
      <c r="C11" s="99" t="s">
        <v>121</v>
      </c>
      <c r="D11" s="99" t="s">
        <v>122</v>
      </c>
      <c r="E11" s="100">
        <v>7915000</v>
      </c>
      <c r="F11" s="92"/>
      <c r="G11" s="94">
        <f t="shared" si="0"/>
        <v>53</v>
      </c>
      <c r="H11" s="67">
        <v>2000000</v>
      </c>
      <c r="I11" s="67"/>
      <c r="J11" s="279">
        <v>17</v>
      </c>
      <c r="K11" s="279"/>
      <c r="L11" s="279">
        <v>20</v>
      </c>
      <c r="M11" s="279"/>
      <c r="N11" s="279">
        <v>8</v>
      </c>
      <c r="O11" s="279"/>
      <c r="P11" s="279">
        <v>8</v>
      </c>
      <c r="Q11" s="279"/>
    </row>
    <row r="12" spans="1:19" ht="60" customHeight="1" x14ac:dyDescent="0.25">
      <c r="A12" s="91">
        <v>7</v>
      </c>
      <c r="B12" s="98" t="s">
        <v>123</v>
      </c>
      <c r="C12" s="99" t="s">
        <v>124</v>
      </c>
      <c r="D12" s="99" t="s">
        <v>125</v>
      </c>
      <c r="E12" s="100">
        <v>29405416</v>
      </c>
      <c r="F12" s="92"/>
      <c r="G12" s="94">
        <f t="shared" si="0"/>
        <v>61</v>
      </c>
      <c r="H12" s="67">
        <v>14000000</v>
      </c>
      <c r="I12" s="67"/>
      <c r="J12" s="279">
        <v>18</v>
      </c>
      <c r="K12" s="279"/>
      <c r="L12" s="279">
        <v>27</v>
      </c>
      <c r="M12" s="279"/>
      <c r="N12" s="279">
        <v>8</v>
      </c>
      <c r="O12" s="279"/>
      <c r="P12" s="279">
        <v>8</v>
      </c>
      <c r="Q12" s="279"/>
    </row>
    <row r="13" spans="1:19" ht="43.5" x14ac:dyDescent="0.25">
      <c r="A13" s="157">
        <v>8</v>
      </c>
      <c r="B13" s="98" t="s">
        <v>126</v>
      </c>
      <c r="C13" s="99" t="s">
        <v>127</v>
      </c>
      <c r="D13" s="99" t="s">
        <v>128</v>
      </c>
      <c r="E13" s="100">
        <v>3000000</v>
      </c>
      <c r="F13" s="92"/>
      <c r="G13" s="94">
        <f t="shared" si="0"/>
        <v>39</v>
      </c>
      <c r="H13" s="86"/>
      <c r="I13" s="86"/>
      <c r="J13" s="279">
        <v>10</v>
      </c>
      <c r="K13" s="279"/>
      <c r="L13" s="279">
        <v>14</v>
      </c>
      <c r="M13" s="279"/>
      <c r="N13" s="279">
        <v>8</v>
      </c>
      <c r="O13" s="279"/>
      <c r="P13" s="279">
        <v>7</v>
      </c>
      <c r="Q13" s="279"/>
    </row>
    <row r="14" spans="1:19" ht="18" x14ac:dyDescent="0.25">
      <c r="A14" s="121"/>
      <c r="B14" s="423" t="s">
        <v>11</v>
      </c>
      <c r="C14" s="423"/>
      <c r="D14" s="423"/>
      <c r="E14" s="96">
        <f>SUM(E6:E13)</f>
        <v>142720416</v>
      </c>
      <c r="F14" s="94"/>
      <c r="G14" s="94"/>
      <c r="H14" s="69"/>
      <c r="I14" s="69"/>
      <c r="J14" s="248"/>
      <c r="K14" s="248"/>
      <c r="L14" s="248"/>
      <c r="M14" s="248"/>
      <c r="N14" s="248"/>
      <c r="O14" s="335"/>
      <c r="P14" s="248"/>
      <c r="Q14" s="248"/>
    </row>
    <row r="15" spans="1:19" ht="29.25" x14ac:dyDescent="0.25">
      <c r="A15" s="132"/>
      <c r="B15" s="133"/>
      <c r="C15" s="106"/>
      <c r="D15" s="106"/>
      <c r="E15" s="134"/>
      <c r="F15" s="106"/>
      <c r="G15" s="64" t="s">
        <v>12</v>
      </c>
      <c r="H15" s="68">
        <f>SUM(H6:H14)</f>
        <v>90000000</v>
      </c>
      <c r="I15" s="135"/>
      <c r="J15" s="144"/>
      <c r="K15" s="144"/>
      <c r="L15" s="144"/>
      <c r="M15" s="144"/>
      <c r="N15" s="144"/>
      <c r="O15" s="144"/>
      <c r="P15" s="144"/>
      <c r="Q15" s="144"/>
    </row>
    <row r="16" spans="1:19" x14ac:dyDescent="0.25">
      <c r="J16" s="17"/>
      <c r="K16" s="17"/>
      <c r="L16" s="17"/>
      <c r="M16" s="17"/>
      <c r="N16" s="17"/>
      <c r="O16" s="17"/>
      <c r="P16" s="17"/>
      <c r="Q16" s="17"/>
    </row>
  </sheetData>
  <mergeCells count="45">
    <mergeCell ref="B14:D14"/>
    <mergeCell ref="J14:K14"/>
    <mergeCell ref="L14:M14"/>
    <mergeCell ref="N14:O14"/>
    <mergeCell ref="P14:Q14"/>
    <mergeCell ref="J12:K12"/>
    <mergeCell ref="L12:M12"/>
    <mergeCell ref="N12:O12"/>
    <mergeCell ref="P12:Q12"/>
    <mergeCell ref="J13:K13"/>
    <mergeCell ref="L13:M13"/>
    <mergeCell ref="N13:O13"/>
    <mergeCell ref="P13:Q13"/>
    <mergeCell ref="J10:K10"/>
    <mergeCell ref="L10:M10"/>
    <mergeCell ref="N10:O10"/>
    <mergeCell ref="P10:Q10"/>
    <mergeCell ref="J11:K11"/>
    <mergeCell ref="L11:M11"/>
    <mergeCell ref="N11:O11"/>
    <mergeCell ref="P11:Q11"/>
    <mergeCell ref="J8:K8"/>
    <mergeCell ref="L8:M8"/>
    <mergeCell ref="N8:O8"/>
    <mergeCell ref="P8:Q8"/>
    <mergeCell ref="J9:K9"/>
    <mergeCell ref="L9:M9"/>
    <mergeCell ref="N9:O9"/>
    <mergeCell ref="P9:Q9"/>
    <mergeCell ref="J6:K6"/>
    <mergeCell ref="L6:M6"/>
    <mergeCell ref="N6:O6"/>
    <mergeCell ref="P6:Q6"/>
    <mergeCell ref="J7:K7"/>
    <mergeCell ref="L7:M7"/>
    <mergeCell ref="N7:O7"/>
    <mergeCell ref="P7:Q7"/>
    <mergeCell ref="B1:E1"/>
    <mergeCell ref="J1:K5"/>
    <mergeCell ref="L1:M5"/>
    <mergeCell ref="N1:O5"/>
    <mergeCell ref="P1:Q5"/>
    <mergeCell ref="A2:B2"/>
    <mergeCell ref="B3:C3"/>
    <mergeCell ref="A5:I5"/>
  </mergeCells>
  <pageMargins left="0.7" right="0.7" top="0.75" bottom="0.75" header="0.3" footer="0.3"/>
  <pageSetup paperSize="9" scale="42" fitToHeight="0"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70" zoomScaleNormal="70" workbookViewId="0">
      <selection activeCell="J7" sqref="J7:K7"/>
    </sheetView>
  </sheetViews>
  <sheetFormatPr defaultRowHeight="15" x14ac:dyDescent="0.25"/>
  <cols>
    <col min="1" max="1" width="9.85546875" style="36" customWidth="1"/>
    <col min="2" max="2" width="24.5703125" customWidth="1"/>
    <col min="3" max="3" width="29.7109375" customWidth="1"/>
    <col min="4" max="4" width="37.7109375" customWidth="1"/>
    <col min="5" max="5" width="15.28515625" customWidth="1"/>
    <col min="6" max="6" width="22" bestFit="1" customWidth="1"/>
    <col min="7" max="7" width="15.42578125" customWidth="1"/>
    <col min="8" max="8" width="21.4257812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13</v>
      </c>
      <c r="C1" s="259"/>
      <c r="D1" s="259"/>
      <c r="E1" s="260"/>
      <c r="F1" s="103"/>
      <c r="G1" s="73"/>
      <c r="H1" s="73"/>
      <c r="I1" s="104"/>
      <c r="J1" s="261" t="s">
        <v>320</v>
      </c>
      <c r="K1" s="262"/>
      <c r="L1" s="267" t="s">
        <v>321</v>
      </c>
      <c r="M1" s="262"/>
      <c r="N1" s="261" t="s">
        <v>14</v>
      </c>
      <c r="O1" s="262"/>
      <c r="P1" s="261" t="s">
        <v>15</v>
      </c>
      <c r="Q1" s="262"/>
    </row>
    <row r="2" spans="1:19" ht="19.5" customHeight="1" x14ac:dyDescent="0.25">
      <c r="A2" s="273" t="s">
        <v>1</v>
      </c>
      <c r="B2" s="274"/>
      <c r="C2" s="108"/>
      <c r="D2" s="110"/>
      <c r="E2" s="111"/>
      <c r="F2" s="105"/>
      <c r="G2" s="105"/>
      <c r="H2" s="73"/>
      <c r="I2" s="104"/>
      <c r="J2" s="263"/>
      <c r="K2" s="264"/>
      <c r="L2" s="263"/>
      <c r="M2" s="264"/>
      <c r="N2" s="263"/>
      <c r="O2" s="264"/>
      <c r="P2" s="263"/>
      <c r="Q2" s="264"/>
    </row>
    <row r="3" spans="1:19" ht="42.75" customHeight="1" x14ac:dyDescent="0.25">
      <c r="A3" s="91"/>
      <c r="B3" s="275" t="s">
        <v>336</v>
      </c>
      <c r="C3" s="276"/>
      <c r="D3" s="113" t="s">
        <v>2</v>
      </c>
      <c r="E3" s="111"/>
      <c r="F3" s="106"/>
      <c r="G3" s="105"/>
      <c r="H3" s="73"/>
      <c r="I3" s="104"/>
      <c r="J3" s="263"/>
      <c r="K3" s="264"/>
      <c r="L3" s="263"/>
      <c r="M3" s="264"/>
      <c r="N3" s="263"/>
      <c r="O3" s="264"/>
      <c r="P3" s="263"/>
      <c r="Q3" s="264"/>
    </row>
    <row r="4" spans="1:19" ht="42.75" x14ac:dyDescent="0.25">
      <c r="A4" s="125" t="s">
        <v>3</v>
      </c>
      <c r="B4" s="125" t="s">
        <v>4</v>
      </c>
      <c r="C4" s="125" t="s">
        <v>5</v>
      </c>
      <c r="D4" s="125" t="s">
        <v>6</v>
      </c>
      <c r="E4" s="126" t="s">
        <v>7</v>
      </c>
      <c r="F4" s="125" t="s">
        <v>28</v>
      </c>
      <c r="G4" s="127" t="s">
        <v>9</v>
      </c>
      <c r="H4" s="128" t="s">
        <v>16</v>
      </c>
      <c r="I4" s="129" t="s">
        <v>10</v>
      </c>
      <c r="J4" s="263"/>
      <c r="K4" s="264"/>
      <c r="L4" s="263"/>
      <c r="M4" s="264"/>
      <c r="N4" s="263"/>
      <c r="O4" s="264"/>
      <c r="P4" s="263"/>
      <c r="Q4" s="264"/>
    </row>
    <row r="5" spans="1:19" s="8" customFormat="1" ht="15.75" thickBot="1" x14ac:dyDescent="0.3">
      <c r="A5" s="307" t="s">
        <v>104</v>
      </c>
      <c r="B5" s="308"/>
      <c r="C5" s="308"/>
      <c r="D5" s="308"/>
      <c r="E5" s="308"/>
      <c r="F5" s="308"/>
      <c r="G5" s="308"/>
      <c r="H5" s="308"/>
      <c r="I5" s="308"/>
      <c r="J5" s="265"/>
      <c r="K5" s="266"/>
      <c r="L5" s="265"/>
      <c r="M5" s="266"/>
      <c r="N5" s="265"/>
      <c r="O5" s="266"/>
      <c r="P5" s="265"/>
      <c r="Q5" s="266"/>
      <c r="R5"/>
      <c r="S5"/>
    </row>
    <row r="6" spans="1:19" ht="57.75" x14ac:dyDescent="0.25">
      <c r="A6" s="91">
        <v>1</v>
      </c>
      <c r="B6" s="98" t="s">
        <v>105</v>
      </c>
      <c r="C6" s="99" t="s">
        <v>106</v>
      </c>
      <c r="D6" s="99" t="s">
        <v>107</v>
      </c>
      <c r="E6" s="100">
        <v>12600000</v>
      </c>
      <c r="F6" s="92"/>
      <c r="G6" s="94">
        <f>SUM(J6:Q6)</f>
        <v>39</v>
      </c>
      <c r="H6" s="67">
        <v>6000000</v>
      </c>
      <c r="I6" s="67"/>
      <c r="J6" s="416">
        <v>10</v>
      </c>
      <c r="K6" s="416"/>
      <c r="L6" s="417">
        <v>17</v>
      </c>
      <c r="M6" s="418"/>
      <c r="N6" s="416">
        <v>6</v>
      </c>
      <c r="O6" s="417"/>
      <c r="P6" s="416">
        <v>6</v>
      </c>
      <c r="Q6" s="416"/>
    </row>
    <row r="7" spans="1:19" ht="57.75" x14ac:dyDescent="0.25">
      <c r="A7" s="91">
        <v>2</v>
      </c>
      <c r="B7" s="98" t="s">
        <v>108</v>
      </c>
      <c r="C7" s="99" t="s">
        <v>109</v>
      </c>
      <c r="D7" s="99" t="s">
        <v>110</v>
      </c>
      <c r="E7" s="100">
        <v>4800000</v>
      </c>
      <c r="F7" s="92"/>
      <c r="G7" s="94">
        <f t="shared" ref="G7:G13" si="0">SUM(J7:Q7)</f>
        <v>55</v>
      </c>
      <c r="H7" s="67">
        <v>2000000</v>
      </c>
      <c r="I7" s="67"/>
      <c r="J7" s="419">
        <v>14</v>
      </c>
      <c r="K7" s="420"/>
      <c r="L7" s="419">
        <v>28</v>
      </c>
      <c r="M7" s="420"/>
      <c r="N7" s="419">
        <v>7</v>
      </c>
      <c r="O7" s="420"/>
      <c r="P7" s="421">
        <v>6</v>
      </c>
      <c r="Q7" s="422"/>
    </row>
    <row r="8" spans="1:19" ht="57.75" x14ac:dyDescent="0.25">
      <c r="A8" s="91">
        <v>3</v>
      </c>
      <c r="B8" s="98" t="s">
        <v>111</v>
      </c>
      <c r="C8" s="99" t="s">
        <v>112</v>
      </c>
      <c r="D8" s="99" t="s">
        <v>113</v>
      </c>
      <c r="E8" s="100">
        <v>30000000</v>
      </c>
      <c r="F8" s="92"/>
      <c r="G8" s="94">
        <f t="shared" si="0"/>
        <v>71</v>
      </c>
      <c r="H8" s="67">
        <v>21500000</v>
      </c>
      <c r="I8" s="67"/>
      <c r="J8" s="419">
        <v>18</v>
      </c>
      <c r="K8" s="420"/>
      <c r="L8" s="419">
        <v>37</v>
      </c>
      <c r="M8" s="420"/>
      <c r="N8" s="421">
        <v>8</v>
      </c>
      <c r="O8" s="422"/>
      <c r="P8" s="419">
        <v>8</v>
      </c>
      <c r="Q8" s="420"/>
    </row>
    <row r="9" spans="1:19" ht="57.75" x14ac:dyDescent="0.25">
      <c r="A9" s="91">
        <v>4</v>
      </c>
      <c r="B9" s="98" t="s">
        <v>114</v>
      </c>
      <c r="C9" s="99" t="s">
        <v>115</v>
      </c>
      <c r="D9" s="99" t="s">
        <v>116</v>
      </c>
      <c r="E9" s="100">
        <v>30000000</v>
      </c>
      <c r="F9" s="92"/>
      <c r="G9" s="94">
        <f t="shared" si="0"/>
        <v>72</v>
      </c>
      <c r="H9" s="67">
        <v>21500000</v>
      </c>
      <c r="I9" s="67"/>
      <c r="J9" s="419">
        <v>18</v>
      </c>
      <c r="K9" s="420"/>
      <c r="L9" s="419">
        <v>38</v>
      </c>
      <c r="M9" s="420"/>
      <c r="N9" s="421">
        <v>8</v>
      </c>
      <c r="O9" s="422"/>
      <c r="P9" s="419">
        <v>8</v>
      </c>
      <c r="Q9" s="420"/>
    </row>
    <row r="10" spans="1:19" ht="53.25" customHeight="1" x14ac:dyDescent="0.25">
      <c r="A10" s="91">
        <v>5</v>
      </c>
      <c r="B10" s="98" t="s">
        <v>117</v>
      </c>
      <c r="C10" s="99" t="s">
        <v>118</v>
      </c>
      <c r="D10" s="99" t="s">
        <v>119</v>
      </c>
      <c r="E10" s="100">
        <v>25000000</v>
      </c>
      <c r="F10" s="92"/>
      <c r="G10" s="94">
        <f t="shared" si="0"/>
        <v>64</v>
      </c>
      <c r="H10" s="67">
        <v>21500000</v>
      </c>
      <c r="I10" s="67"/>
      <c r="J10" s="316">
        <v>15</v>
      </c>
      <c r="K10" s="317"/>
      <c r="L10" s="316">
        <v>34</v>
      </c>
      <c r="M10" s="317"/>
      <c r="N10" s="316">
        <v>8</v>
      </c>
      <c r="O10" s="317"/>
      <c r="P10" s="316">
        <v>7</v>
      </c>
      <c r="Q10" s="317"/>
    </row>
    <row r="11" spans="1:19" ht="54.75" customHeight="1" x14ac:dyDescent="0.25">
      <c r="A11" s="91">
        <v>6</v>
      </c>
      <c r="B11" s="98" t="s">
        <v>120</v>
      </c>
      <c r="C11" s="99" t="s">
        <v>121</v>
      </c>
      <c r="D11" s="99" t="s">
        <v>122</v>
      </c>
      <c r="E11" s="100">
        <v>7915000</v>
      </c>
      <c r="F11" s="92"/>
      <c r="G11" s="94">
        <f t="shared" si="0"/>
        <v>54</v>
      </c>
      <c r="H11" s="67">
        <v>2000000</v>
      </c>
      <c r="I11" s="67"/>
      <c r="J11" s="279">
        <v>13</v>
      </c>
      <c r="K11" s="279"/>
      <c r="L11" s="279">
        <v>27</v>
      </c>
      <c r="M11" s="279"/>
      <c r="N11" s="279">
        <v>7</v>
      </c>
      <c r="O11" s="279"/>
      <c r="P11" s="279">
        <v>7</v>
      </c>
      <c r="Q11" s="279"/>
    </row>
    <row r="12" spans="1:19" ht="60" customHeight="1" x14ac:dyDescent="0.25">
      <c r="A12" s="91">
        <v>7</v>
      </c>
      <c r="B12" s="98" t="s">
        <v>123</v>
      </c>
      <c r="C12" s="99" t="s">
        <v>124</v>
      </c>
      <c r="D12" s="99" t="s">
        <v>125</v>
      </c>
      <c r="E12" s="100">
        <v>29405416</v>
      </c>
      <c r="F12" s="92"/>
      <c r="G12" s="94">
        <f t="shared" si="0"/>
        <v>68</v>
      </c>
      <c r="H12" s="67">
        <v>13000000</v>
      </c>
      <c r="I12" s="67"/>
      <c r="J12" s="279">
        <v>17</v>
      </c>
      <c r="K12" s="279"/>
      <c r="L12" s="279">
        <v>35</v>
      </c>
      <c r="M12" s="279"/>
      <c r="N12" s="279">
        <v>8</v>
      </c>
      <c r="O12" s="279"/>
      <c r="P12" s="279">
        <v>8</v>
      </c>
      <c r="Q12" s="279"/>
    </row>
    <row r="13" spans="1:19" ht="43.5" x14ac:dyDescent="0.25">
      <c r="A13" s="157">
        <v>8</v>
      </c>
      <c r="B13" s="98" t="s">
        <v>126</v>
      </c>
      <c r="C13" s="99" t="s">
        <v>127</v>
      </c>
      <c r="D13" s="99" t="s">
        <v>128</v>
      </c>
      <c r="E13" s="100">
        <v>3000000</v>
      </c>
      <c r="F13" s="92"/>
      <c r="G13" s="94">
        <f t="shared" si="0"/>
        <v>38</v>
      </c>
      <c r="H13" s="86">
        <v>2000000</v>
      </c>
      <c r="I13" s="86"/>
      <c r="J13" s="279">
        <v>12</v>
      </c>
      <c r="K13" s="279"/>
      <c r="L13" s="279">
        <v>13</v>
      </c>
      <c r="M13" s="279"/>
      <c r="N13" s="279">
        <v>8</v>
      </c>
      <c r="O13" s="279"/>
      <c r="P13" s="279">
        <v>5</v>
      </c>
      <c r="Q13" s="279"/>
    </row>
    <row r="14" spans="1:19" ht="18" x14ac:dyDescent="0.25">
      <c r="A14" s="121"/>
      <c r="B14" s="423" t="s">
        <v>11</v>
      </c>
      <c r="C14" s="423"/>
      <c r="D14" s="423"/>
      <c r="E14" s="96">
        <f>SUM(E6:E13)</f>
        <v>142720416</v>
      </c>
      <c r="F14" s="94"/>
      <c r="G14" s="94"/>
      <c r="H14" s="69"/>
      <c r="I14" s="69"/>
      <c r="J14" s="248"/>
      <c r="K14" s="248"/>
      <c r="L14" s="248"/>
      <c r="M14" s="248"/>
      <c r="N14" s="248"/>
      <c r="O14" s="335"/>
      <c r="P14" s="248"/>
      <c r="Q14" s="248"/>
    </row>
    <row r="15" spans="1:19" ht="29.25" x14ac:dyDescent="0.25">
      <c r="A15" s="132"/>
      <c r="B15" s="133"/>
      <c r="C15" s="106"/>
      <c r="D15" s="106"/>
      <c r="E15" s="134"/>
      <c r="F15" s="106"/>
      <c r="G15" s="64" t="s">
        <v>12</v>
      </c>
      <c r="H15" s="68">
        <f>SUM(H6:H14)</f>
        <v>89500000</v>
      </c>
      <c r="I15" s="135"/>
      <c r="J15" s="144"/>
      <c r="K15" s="144"/>
      <c r="L15" s="144"/>
      <c r="M15" s="144"/>
      <c r="N15" s="144"/>
      <c r="O15" s="144"/>
      <c r="P15" s="144"/>
      <c r="Q15" s="144"/>
    </row>
    <row r="16" spans="1:19" x14ac:dyDescent="0.25">
      <c r="J16" s="17"/>
      <c r="K16" s="17"/>
      <c r="L16" s="17"/>
      <c r="M16" s="17"/>
      <c r="N16" s="17"/>
      <c r="O16" s="17"/>
      <c r="P16" s="17"/>
      <c r="Q16" s="17"/>
    </row>
  </sheetData>
  <mergeCells count="45">
    <mergeCell ref="B14:D14"/>
    <mergeCell ref="J14:K14"/>
    <mergeCell ref="L14:M14"/>
    <mergeCell ref="N14:O14"/>
    <mergeCell ref="P14:Q14"/>
    <mergeCell ref="J12:K12"/>
    <mergeCell ref="L12:M12"/>
    <mergeCell ref="N12:O12"/>
    <mergeCell ref="P12:Q12"/>
    <mergeCell ref="J13:K13"/>
    <mergeCell ref="L13:M13"/>
    <mergeCell ref="N13:O13"/>
    <mergeCell ref="P13:Q13"/>
    <mergeCell ref="J10:K10"/>
    <mergeCell ref="L10:M10"/>
    <mergeCell ref="N10:O10"/>
    <mergeCell ref="P10:Q10"/>
    <mergeCell ref="J11:K11"/>
    <mergeCell ref="L11:M11"/>
    <mergeCell ref="N11:O11"/>
    <mergeCell ref="P11:Q11"/>
    <mergeCell ref="J8:K8"/>
    <mergeCell ref="L8:M8"/>
    <mergeCell ref="N8:O8"/>
    <mergeCell ref="P8:Q8"/>
    <mergeCell ref="J9:K9"/>
    <mergeCell ref="L9:M9"/>
    <mergeCell ref="N9:O9"/>
    <mergeCell ref="P9:Q9"/>
    <mergeCell ref="J6:K6"/>
    <mergeCell ref="L6:M6"/>
    <mergeCell ref="N6:O6"/>
    <mergeCell ref="P6:Q6"/>
    <mergeCell ref="J7:K7"/>
    <mergeCell ref="L7:M7"/>
    <mergeCell ref="N7:O7"/>
    <mergeCell ref="P7:Q7"/>
    <mergeCell ref="B1:E1"/>
    <mergeCell ref="J1:K5"/>
    <mergeCell ref="L1:M5"/>
    <mergeCell ref="N1:O5"/>
    <mergeCell ref="P1:Q5"/>
    <mergeCell ref="A2:B2"/>
    <mergeCell ref="B3:C3"/>
    <mergeCell ref="A5:I5"/>
  </mergeCells>
  <pageMargins left="0.7" right="0.7" top="0.75" bottom="0.75" header="0.3" footer="0.3"/>
  <pageSetup paperSize="9" scale="42" fitToHeight="0"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70" zoomScaleNormal="70" workbookViewId="0">
      <selection activeCell="J7" sqref="J7:K7"/>
    </sheetView>
  </sheetViews>
  <sheetFormatPr defaultRowHeight="15" x14ac:dyDescent="0.25"/>
  <cols>
    <col min="1" max="1" width="9.85546875" style="36" customWidth="1"/>
    <col min="2" max="2" width="24.5703125" customWidth="1"/>
    <col min="3" max="3" width="29.7109375" customWidth="1"/>
    <col min="4" max="4" width="37.7109375" customWidth="1"/>
    <col min="5" max="5" width="15.28515625" customWidth="1"/>
    <col min="6" max="6" width="22" bestFit="1" customWidth="1"/>
    <col min="7" max="7" width="15.42578125" customWidth="1"/>
    <col min="8" max="8" width="21.42578125" customWidth="1"/>
    <col min="9" max="9" width="22.28515625"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13</v>
      </c>
      <c r="C1" s="259"/>
      <c r="D1" s="259"/>
      <c r="E1" s="260"/>
      <c r="F1" s="103"/>
      <c r="G1" s="73"/>
      <c r="H1" s="73"/>
      <c r="I1" s="104"/>
      <c r="J1" s="261" t="s">
        <v>320</v>
      </c>
      <c r="K1" s="262"/>
      <c r="L1" s="267" t="s">
        <v>321</v>
      </c>
      <c r="M1" s="262"/>
      <c r="N1" s="261" t="s">
        <v>14</v>
      </c>
      <c r="O1" s="262"/>
      <c r="P1" s="261" t="s">
        <v>15</v>
      </c>
      <c r="Q1" s="262"/>
    </row>
    <row r="2" spans="1:19" ht="19.5" customHeight="1" x14ac:dyDescent="0.25">
      <c r="A2" s="273" t="s">
        <v>1</v>
      </c>
      <c r="B2" s="274"/>
      <c r="C2" s="108"/>
      <c r="D2" s="110"/>
      <c r="E2" s="111"/>
      <c r="F2" s="105"/>
      <c r="G2" s="105"/>
      <c r="H2" s="73"/>
      <c r="I2" s="104"/>
      <c r="J2" s="263"/>
      <c r="K2" s="264"/>
      <c r="L2" s="263"/>
      <c r="M2" s="264"/>
      <c r="N2" s="263"/>
      <c r="O2" s="264"/>
      <c r="P2" s="263"/>
      <c r="Q2" s="264"/>
    </row>
    <row r="3" spans="1:19" ht="42.75" customHeight="1" x14ac:dyDescent="0.25">
      <c r="A3" s="91"/>
      <c r="B3" s="275" t="s">
        <v>336</v>
      </c>
      <c r="C3" s="276"/>
      <c r="D3" s="113" t="s">
        <v>2</v>
      </c>
      <c r="E3" s="111"/>
      <c r="F3" s="106"/>
      <c r="G3" s="105"/>
      <c r="H3" s="73"/>
      <c r="I3" s="104"/>
      <c r="J3" s="263"/>
      <c r="K3" s="264"/>
      <c r="L3" s="263"/>
      <c r="M3" s="264"/>
      <c r="N3" s="263"/>
      <c r="O3" s="264"/>
      <c r="P3" s="263"/>
      <c r="Q3" s="264"/>
    </row>
    <row r="4" spans="1:19" ht="42.75" x14ac:dyDescent="0.25">
      <c r="A4" s="125" t="s">
        <v>3</v>
      </c>
      <c r="B4" s="125" t="s">
        <v>4</v>
      </c>
      <c r="C4" s="125" t="s">
        <v>5</v>
      </c>
      <c r="D4" s="125" t="s">
        <v>6</v>
      </c>
      <c r="E4" s="126" t="s">
        <v>7</v>
      </c>
      <c r="F4" s="125" t="s">
        <v>28</v>
      </c>
      <c r="G4" s="127" t="s">
        <v>9</v>
      </c>
      <c r="H4" s="128" t="s">
        <v>16</v>
      </c>
      <c r="I4" s="129" t="s">
        <v>10</v>
      </c>
      <c r="J4" s="263"/>
      <c r="K4" s="264"/>
      <c r="L4" s="263"/>
      <c r="M4" s="264"/>
      <c r="N4" s="263"/>
      <c r="O4" s="264"/>
      <c r="P4" s="263"/>
      <c r="Q4" s="264"/>
    </row>
    <row r="5" spans="1:19" s="8" customFormat="1" ht="15.75" thickBot="1" x14ac:dyDescent="0.3">
      <c r="A5" s="307" t="s">
        <v>104</v>
      </c>
      <c r="B5" s="308"/>
      <c r="C5" s="308"/>
      <c r="D5" s="308"/>
      <c r="E5" s="308"/>
      <c r="F5" s="308"/>
      <c r="G5" s="308"/>
      <c r="H5" s="308"/>
      <c r="I5" s="308"/>
      <c r="J5" s="265"/>
      <c r="K5" s="266"/>
      <c r="L5" s="265"/>
      <c r="M5" s="266"/>
      <c r="N5" s="265"/>
      <c r="O5" s="266"/>
      <c r="P5" s="265"/>
      <c r="Q5" s="266"/>
      <c r="R5"/>
      <c r="S5"/>
    </row>
    <row r="6" spans="1:19" ht="57.75" x14ac:dyDescent="0.25">
      <c r="A6" s="91">
        <v>1</v>
      </c>
      <c r="B6" s="98" t="s">
        <v>105</v>
      </c>
      <c r="C6" s="99" t="s">
        <v>106</v>
      </c>
      <c r="D6" s="99" t="s">
        <v>107</v>
      </c>
      <c r="E6" s="100">
        <v>12600000</v>
      </c>
      <c r="F6" s="92"/>
      <c r="G6" s="94">
        <f>SUM(J6:Q6)</f>
        <v>39</v>
      </c>
      <c r="H6" s="67">
        <v>6000000</v>
      </c>
      <c r="I6" s="74"/>
      <c r="J6" s="287">
        <v>10</v>
      </c>
      <c r="K6" s="287"/>
      <c r="L6" s="310">
        <v>17</v>
      </c>
      <c r="M6" s="311"/>
      <c r="N6" s="287">
        <v>6</v>
      </c>
      <c r="O6" s="310"/>
      <c r="P6" s="287">
        <v>6</v>
      </c>
      <c r="Q6" s="287"/>
    </row>
    <row r="7" spans="1:19" ht="57.75" x14ac:dyDescent="0.25">
      <c r="A7" s="91">
        <v>2</v>
      </c>
      <c r="B7" s="98" t="s">
        <v>108</v>
      </c>
      <c r="C7" s="99" t="s">
        <v>109</v>
      </c>
      <c r="D7" s="99" t="s">
        <v>110</v>
      </c>
      <c r="E7" s="100">
        <v>4800000</v>
      </c>
      <c r="F7" s="92"/>
      <c r="G7" s="94">
        <f t="shared" ref="G7:G13" si="0">SUM(J7:Q7)</f>
        <v>55</v>
      </c>
      <c r="H7" s="67">
        <v>2000000</v>
      </c>
      <c r="I7" s="74"/>
      <c r="J7" s="310">
        <v>14</v>
      </c>
      <c r="K7" s="311"/>
      <c r="L7" s="310">
        <v>28</v>
      </c>
      <c r="M7" s="311"/>
      <c r="N7" s="310">
        <v>7</v>
      </c>
      <c r="O7" s="311"/>
      <c r="P7" s="424">
        <v>6</v>
      </c>
      <c r="Q7" s="425"/>
    </row>
    <row r="8" spans="1:19" ht="57.75" x14ac:dyDescent="0.25">
      <c r="A8" s="91">
        <v>3</v>
      </c>
      <c r="B8" s="98" t="s">
        <v>111</v>
      </c>
      <c r="C8" s="99" t="s">
        <v>112</v>
      </c>
      <c r="D8" s="99" t="s">
        <v>113</v>
      </c>
      <c r="E8" s="100">
        <v>30000000</v>
      </c>
      <c r="F8" s="92"/>
      <c r="G8" s="94">
        <f t="shared" si="0"/>
        <v>71</v>
      </c>
      <c r="H8" s="67">
        <v>22000000</v>
      </c>
      <c r="I8" s="74"/>
      <c r="J8" s="310">
        <v>18</v>
      </c>
      <c r="K8" s="311"/>
      <c r="L8" s="310">
        <v>37</v>
      </c>
      <c r="M8" s="311"/>
      <c r="N8" s="424">
        <v>8</v>
      </c>
      <c r="O8" s="425"/>
      <c r="P8" s="310">
        <v>8</v>
      </c>
      <c r="Q8" s="311"/>
    </row>
    <row r="9" spans="1:19" ht="57.75" x14ac:dyDescent="0.25">
      <c r="A9" s="91">
        <v>4</v>
      </c>
      <c r="B9" s="98" t="s">
        <v>114</v>
      </c>
      <c r="C9" s="99" t="s">
        <v>115</v>
      </c>
      <c r="D9" s="99" t="s">
        <v>116</v>
      </c>
      <c r="E9" s="100">
        <v>30000000</v>
      </c>
      <c r="F9" s="92"/>
      <c r="G9" s="94">
        <f t="shared" si="0"/>
        <v>72</v>
      </c>
      <c r="H9" s="67">
        <v>22000000</v>
      </c>
      <c r="I9" s="74"/>
      <c r="J9" s="310">
        <v>18</v>
      </c>
      <c r="K9" s="311"/>
      <c r="L9" s="310">
        <v>38</v>
      </c>
      <c r="M9" s="311"/>
      <c r="N9" s="424">
        <v>8</v>
      </c>
      <c r="O9" s="425"/>
      <c r="P9" s="310">
        <v>8</v>
      </c>
      <c r="Q9" s="311"/>
    </row>
    <row r="10" spans="1:19" ht="53.25" customHeight="1" x14ac:dyDescent="0.25">
      <c r="A10" s="91">
        <v>5</v>
      </c>
      <c r="B10" s="98" t="s">
        <v>117</v>
      </c>
      <c r="C10" s="99" t="s">
        <v>118</v>
      </c>
      <c r="D10" s="99" t="s">
        <v>119</v>
      </c>
      <c r="E10" s="100">
        <v>25000000</v>
      </c>
      <c r="F10" s="92"/>
      <c r="G10" s="94">
        <f t="shared" si="0"/>
        <v>0</v>
      </c>
      <c r="H10" s="67"/>
      <c r="I10" s="158" t="s">
        <v>330</v>
      </c>
      <c r="J10" s="310"/>
      <c r="K10" s="311"/>
      <c r="L10" s="310"/>
      <c r="M10" s="311"/>
      <c r="N10" s="310"/>
      <c r="O10" s="311"/>
      <c r="P10" s="310"/>
      <c r="Q10" s="311"/>
    </row>
    <row r="11" spans="1:19" ht="54.75" customHeight="1" x14ac:dyDescent="0.25">
      <c r="A11" s="91">
        <v>6</v>
      </c>
      <c r="B11" s="98" t="s">
        <v>120</v>
      </c>
      <c r="C11" s="99" t="s">
        <v>121</v>
      </c>
      <c r="D11" s="99" t="s">
        <v>122</v>
      </c>
      <c r="E11" s="100">
        <v>7915000</v>
      </c>
      <c r="F11" s="92"/>
      <c r="G11" s="94">
        <f t="shared" si="0"/>
        <v>54</v>
      </c>
      <c r="H11" s="67">
        <v>2000000</v>
      </c>
      <c r="I11" s="74"/>
      <c r="J11" s="287">
        <v>13</v>
      </c>
      <c r="K11" s="287"/>
      <c r="L11" s="287">
        <v>27</v>
      </c>
      <c r="M11" s="287"/>
      <c r="N11" s="287">
        <v>7</v>
      </c>
      <c r="O11" s="287"/>
      <c r="P11" s="287">
        <v>7</v>
      </c>
      <c r="Q11" s="287"/>
    </row>
    <row r="12" spans="1:19" ht="60" customHeight="1" x14ac:dyDescent="0.25">
      <c r="A12" s="91">
        <v>7</v>
      </c>
      <c r="B12" s="98" t="s">
        <v>123</v>
      </c>
      <c r="C12" s="99" t="s">
        <v>124</v>
      </c>
      <c r="D12" s="99" t="s">
        <v>125</v>
      </c>
      <c r="E12" s="100">
        <v>29405416</v>
      </c>
      <c r="F12" s="92"/>
      <c r="G12" s="94">
        <f t="shared" si="0"/>
        <v>68</v>
      </c>
      <c r="H12" s="67">
        <v>14000000</v>
      </c>
      <c r="I12" s="74"/>
      <c r="J12" s="287">
        <v>17</v>
      </c>
      <c r="K12" s="287"/>
      <c r="L12" s="287">
        <v>35</v>
      </c>
      <c r="M12" s="287"/>
      <c r="N12" s="287">
        <v>8</v>
      </c>
      <c r="O12" s="287"/>
      <c r="P12" s="287">
        <v>8</v>
      </c>
      <c r="Q12" s="287"/>
    </row>
    <row r="13" spans="1:19" ht="43.5" x14ac:dyDescent="0.25">
      <c r="A13" s="157">
        <v>8</v>
      </c>
      <c r="B13" s="98" t="s">
        <v>126</v>
      </c>
      <c r="C13" s="99" t="s">
        <v>127</v>
      </c>
      <c r="D13" s="99" t="s">
        <v>128</v>
      </c>
      <c r="E13" s="100">
        <v>3000000</v>
      </c>
      <c r="F13" s="92"/>
      <c r="G13" s="94">
        <f t="shared" si="0"/>
        <v>38</v>
      </c>
      <c r="H13" s="80">
        <v>1500000</v>
      </c>
      <c r="I13" s="79"/>
      <c r="J13" s="287">
        <v>12</v>
      </c>
      <c r="K13" s="287"/>
      <c r="L13" s="287">
        <v>13</v>
      </c>
      <c r="M13" s="287"/>
      <c r="N13" s="287">
        <v>8</v>
      </c>
      <c r="O13" s="287"/>
      <c r="P13" s="287">
        <v>5</v>
      </c>
      <c r="Q13" s="287"/>
    </row>
    <row r="14" spans="1:19" ht="18" x14ac:dyDescent="0.25">
      <c r="A14" s="121"/>
      <c r="B14" s="423" t="s">
        <v>11</v>
      </c>
      <c r="C14" s="423"/>
      <c r="D14" s="423"/>
      <c r="E14" s="96">
        <f>SUM(E6:E13)</f>
        <v>142720416</v>
      </c>
      <c r="F14" s="94"/>
      <c r="G14" s="94"/>
      <c r="H14" s="69"/>
      <c r="I14" s="69"/>
      <c r="J14" s="248"/>
      <c r="K14" s="248"/>
      <c r="L14" s="248"/>
      <c r="M14" s="248"/>
      <c r="N14" s="248"/>
      <c r="O14" s="335"/>
      <c r="P14" s="248"/>
      <c r="Q14" s="248"/>
    </row>
    <row r="15" spans="1:19" ht="29.25" x14ac:dyDescent="0.25">
      <c r="A15" s="132"/>
      <c r="B15" s="133"/>
      <c r="C15" s="106"/>
      <c r="D15" s="106"/>
      <c r="E15" s="134"/>
      <c r="F15" s="106"/>
      <c r="G15" s="64" t="s">
        <v>12</v>
      </c>
      <c r="H15" s="68">
        <f>SUM(H11:H14,H6:H10)</f>
        <v>69500000</v>
      </c>
      <c r="I15" s="135"/>
      <c r="J15" s="144"/>
      <c r="K15" s="144"/>
      <c r="L15" s="144"/>
      <c r="M15" s="144"/>
      <c r="N15" s="144"/>
      <c r="O15" s="144"/>
      <c r="P15" s="144"/>
      <c r="Q15" s="144"/>
    </row>
    <row r="16" spans="1:19" x14ac:dyDescent="0.25">
      <c r="J16" s="17"/>
      <c r="K16" s="17"/>
      <c r="L16" s="17"/>
      <c r="M16" s="17"/>
      <c r="N16" s="17"/>
      <c r="O16" s="17"/>
      <c r="P16" s="17"/>
      <c r="Q16" s="17"/>
    </row>
  </sheetData>
  <mergeCells count="45">
    <mergeCell ref="B14:D14"/>
    <mergeCell ref="J14:K14"/>
    <mergeCell ref="L14:M14"/>
    <mergeCell ref="N14:O14"/>
    <mergeCell ref="P14:Q14"/>
    <mergeCell ref="J12:K12"/>
    <mergeCell ref="L12:M12"/>
    <mergeCell ref="N12:O12"/>
    <mergeCell ref="P12:Q12"/>
    <mergeCell ref="J13:K13"/>
    <mergeCell ref="L13:M13"/>
    <mergeCell ref="N13:O13"/>
    <mergeCell ref="P13:Q13"/>
    <mergeCell ref="J10:K10"/>
    <mergeCell ref="L10:M10"/>
    <mergeCell ref="N10:O10"/>
    <mergeCell ref="P10:Q10"/>
    <mergeCell ref="J11:K11"/>
    <mergeCell ref="L11:M11"/>
    <mergeCell ref="N11:O11"/>
    <mergeCell ref="P11:Q11"/>
    <mergeCell ref="J8:K8"/>
    <mergeCell ref="L8:M8"/>
    <mergeCell ref="N8:O8"/>
    <mergeCell ref="P8:Q8"/>
    <mergeCell ref="J9:K9"/>
    <mergeCell ref="L9:M9"/>
    <mergeCell ref="N9:O9"/>
    <mergeCell ref="P9:Q9"/>
    <mergeCell ref="J6:K6"/>
    <mergeCell ref="L6:M6"/>
    <mergeCell ref="N6:O6"/>
    <mergeCell ref="P6:Q6"/>
    <mergeCell ref="J7:K7"/>
    <mergeCell ref="L7:M7"/>
    <mergeCell ref="N7:O7"/>
    <mergeCell ref="P7:Q7"/>
    <mergeCell ref="B1:E1"/>
    <mergeCell ref="J1:K5"/>
    <mergeCell ref="L1:M5"/>
    <mergeCell ref="N1:O5"/>
    <mergeCell ref="P1:Q5"/>
    <mergeCell ref="A2:B2"/>
    <mergeCell ref="B3:C3"/>
    <mergeCell ref="A5:I5"/>
  </mergeCells>
  <pageMargins left="0.7" right="0.7" top="0.75" bottom="0.75" header="0.3" footer="0.3"/>
  <pageSetup paperSize="9" scale="42" fitToHeight="0"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70" zoomScaleNormal="70" workbookViewId="0">
      <selection activeCell="I7" sqref="I7"/>
    </sheetView>
  </sheetViews>
  <sheetFormatPr defaultRowHeight="15" x14ac:dyDescent="0.25"/>
  <cols>
    <col min="1" max="1" width="9.85546875" style="36" customWidth="1"/>
    <col min="2" max="2" width="24.5703125" customWidth="1"/>
    <col min="3" max="3" width="29.7109375" customWidth="1"/>
    <col min="4" max="4" width="37.7109375" customWidth="1"/>
    <col min="5" max="5" width="15.28515625" customWidth="1"/>
    <col min="6" max="6" width="22" bestFit="1" customWidth="1"/>
    <col min="7" max="7" width="15.42578125" customWidth="1"/>
    <col min="8" max="8" width="21.4257812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13</v>
      </c>
      <c r="C1" s="259"/>
      <c r="D1" s="259"/>
      <c r="E1" s="260"/>
      <c r="F1" s="103"/>
      <c r="G1" s="73"/>
      <c r="H1" s="73"/>
      <c r="I1" s="104"/>
      <c r="J1" s="261" t="s">
        <v>320</v>
      </c>
      <c r="K1" s="262"/>
      <c r="L1" s="267" t="s">
        <v>321</v>
      </c>
      <c r="M1" s="262"/>
      <c r="N1" s="261" t="s">
        <v>14</v>
      </c>
      <c r="O1" s="262"/>
      <c r="P1" s="261" t="s">
        <v>15</v>
      </c>
      <c r="Q1" s="262"/>
    </row>
    <row r="2" spans="1:19" ht="19.5" customHeight="1" x14ac:dyDescent="0.25">
      <c r="A2" s="273" t="s">
        <v>1</v>
      </c>
      <c r="B2" s="274"/>
      <c r="C2" s="108"/>
      <c r="D2" s="110"/>
      <c r="E2" s="111"/>
      <c r="F2" s="105"/>
      <c r="G2" s="105"/>
      <c r="H2" s="73"/>
      <c r="I2" s="104"/>
      <c r="J2" s="263"/>
      <c r="K2" s="264"/>
      <c r="L2" s="263"/>
      <c r="M2" s="264"/>
      <c r="N2" s="263"/>
      <c r="O2" s="264"/>
      <c r="P2" s="263"/>
      <c r="Q2" s="264"/>
    </row>
    <row r="3" spans="1:19" ht="42.75" customHeight="1" x14ac:dyDescent="0.25">
      <c r="A3" s="91"/>
      <c r="B3" s="275" t="s">
        <v>336</v>
      </c>
      <c r="C3" s="276"/>
      <c r="D3" s="113" t="s">
        <v>2</v>
      </c>
      <c r="E3" s="111"/>
      <c r="F3" s="106"/>
      <c r="G3" s="105"/>
      <c r="H3" s="73"/>
      <c r="I3" s="104"/>
      <c r="J3" s="263"/>
      <c r="K3" s="264"/>
      <c r="L3" s="263"/>
      <c r="M3" s="264"/>
      <c r="N3" s="263"/>
      <c r="O3" s="264"/>
      <c r="P3" s="263"/>
      <c r="Q3" s="264"/>
    </row>
    <row r="4" spans="1:19" ht="42.75" x14ac:dyDescent="0.25">
      <c r="A4" s="125" t="s">
        <v>3</v>
      </c>
      <c r="B4" s="125" t="s">
        <v>4</v>
      </c>
      <c r="C4" s="125" t="s">
        <v>5</v>
      </c>
      <c r="D4" s="125" t="s">
        <v>6</v>
      </c>
      <c r="E4" s="126" t="s">
        <v>7</v>
      </c>
      <c r="F4" s="125" t="s">
        <v>28</v>
      </c>
      <c r="G4" s="127" t="s">
        <v>9</v>
      </c>
      <c r="H4" s="128" t="s">
        <v>16</v>
      </c>
      <c r="I4" s="129" t="s">
        <v>10</v>
      </c>
      <c r="J4" s="263"/>
      <c r="K4" s="264"/>
      <c r="L4" s="263"/>
      <c r="M4" s="264"/>
      <c r="N4" s="263"/>
      <c r="O4" s="264"/>
      <c r="P4" s="263"/>
      <c r="Q4" s="264"/>
    </row>
    <row r="5" spans="1:19" s="8" customFormat="1" ht="15.75" thickBot="1" x14ac:dyDescent="0.3">
      <c r="A5" s="307" t="s">
        <v>104</v>
      </c>
      <c r="B5" s="308"/>
      <c r="C5" s="308"/>
      <c r="D5" s="308"/>
      <c r="E5" s="308"/>
      <c r="F5" s="308"/>
      <c r="G5" s="308"/>
      <c r="H5" s="308"/>
      <c r="I5" s="308"/>
      <c r="J5" s="265"/>
      <c r="K5" s="266"/>
      <c r="L5" s="265"/>
      <c r="M5" s="266"/>
      <c r="N5" s="265"/>
      <c r="O5" s="266"/>
      <c r="P5" s="265"/>
      <c r="Q5" s="266"/>
      <c r="R5"/>
      <c r="S5"/>
    </row>
    <row r="6" spans="1:19" ht="57.75" x14ac:dyDescent="0.25">
      <c r="A6" s="91">
        <v>1</v>
      </c>
      <c r="B6" s="98" t="s">
        <v>105</v>
      </c>
      <c r="C6" s="99" t="s">
        <v>106</v>
      </c>
      <c r="D6" s="99" t="s">
        <v>107</v>
      </c>
      <c r="E6" s="100">
        <v>12600000</v>
      </c>
      <c r="F6" s="92"/>
      <c r="G6" s="182">
        <f>SUM(J6:Q6)</f>
        <v>30.2</v>
      </c>
      <c r="H6" s="176">
        <v>6000000</v>
      </c>
      <c r="I6" s="174"/>
      <c r="J6" s="319">
        <v>10</v>
      </c>
      <c r="K6" s="319"/>
      <c r="L6" s="294">
        <v>10</v>
      </c>
      <c r="M6" s="295"/>
      <c r="N6" s="319">
        <v>5.2</v>
      </c>
      <c r="O6" s="294"/>
      <c r="P6" s="319">
        <v>5</v>
      </c>
      <c r="Q6" s="319"/>
    </row>
    <row r="7" spans="1:19" ht="57.75" x14ac:dyDescent="0.25">
      <c r="A7" s="91">
        <v>2</v>
      </c>
      <c r="B7" s="98" t="s">
        <v>108</v>
      </c>
      <c r="C7" s="99" t="s">
        <v>109</v>
      </c>
      <c r="D7" s="99" t="s">
        <v>110</v>
      </c>
      <c r="E7" s="100">
        <v>4800000</v>
      </c>
      <c r="F7" s="92"/>
      <c r="G7" s="182">
        <f t="shared" ref="G7:G13" si="0">SUM(J7:Q7)</f>
        <v>54.5</v>
      </c>
      <c r="H7" s="176">
        <v>2000000</v>
      </c>
      <c r="I7" s="174"/>
      <c r="J7" s="294">
        <v>10.166666666666666</v>
      </c>
      <c r="K7" s="295"/>
      <c r="L7" s="294">
        <v>28</v>
      </c>
      <c r="M7" s="295"/>
      <c r="N7" s="294">
        <v>12</v>
      </c>
      <c r="O7" s="295"/>
      <c r="P7" s="426">
        <v>4.333333333333333</v>
      </c>
      <c r="Q7" s="427"/>
    </row>
    <row r="8" spans="1:19" ht="57.75" x14ac:dyDescent="0.25">
      <c r="A8" s="91">
        <v>3</v>
      </c>
      <c r="B8" s="98" t="s">
        <v>111</v>
      </c>
      <c r="C8" s="99" t="s">
        <v>112</v>
      </c>
      <c r="D8" s="99" t="s">
        <v>113</v>
      </c>
      <c r="E8" s="100">
        <v>30000000</v>
      </c>
      <c r="F8" s="92"/>
      <c r="G8" s="182">
        <f t="shared" si="0"/>
        <v>71.166666666666671</v>
      </c>
      <c r="H8" s="176">
        <v>18000000</v>
      </c>
      <c r="I8" s="174"/>
      <c r="J8" s="294">
        <v>18</v>
      </c>
      <c r="K8" s="295"/>
      <c r="L8" s="294">
        <v>30</v>
      </c>
      <c r="M8" s="295"/>
      <c r="N8" s="426">
        <v>15</v>
      </c>
      <c r="O8" s="427"/>
      <c r="P8" s="294">
        <v>8.1666666666666661</v>
      </c>
      <c r="Q8" s="295"/>
    </row>
    <row r="9" spans="1:19" ht="57.75" x14ac:dyDescent="0.25">
      <c r="A9" s="91">
        <v>4</v>
      </c>
      <c r="B9" s="98" t="s">
        <v>114</v>
      </c>
      <c r="C9" s="99" t="s">
        <v>115</v>
      </c>
      <c r="D9" s="99" t="s">
        <v>116</v>
      </c>
      <c r="E9" s="100">
        <v>30000000</v>
      </c>
      <c r="F9" s="92"/>
      <c r="G9" s="182">
        <f t="shared" si="0"/>
        <v>69.666666666666671</v>
      </c>
      <c r="H9" s="176">
        <v>20000000</v>
      </c>
      <c r="I9" s="174"/>
      <c r="J9" s="294">
        <v>18</v>
      </c>
      <c r="K9" s="295"/>
      <c r="L9" s="294">
        <v>30</v>
      </c>
      <c r="M9" s="295"/>
      <c r="N9" s="426">
        <v>15</v>
      </c>
      <c r="O9" s="427"/>
      <c r="P9" s="294">
        <v>6.666666666666667</v>
      </c>
      <c r="Q9" s="295"/>
    </row>
    <row r="10" spans="1:19" ht="53.25" customHeight="1" x14ac:dyDescent="0.25">
      <c r="A10" s="91">
        <v>5</v>
      </c>
      <c r="B10" s="98" t="s">
        <v>117</v>
      </c>
      <c r="C10" s="99" t="s">
        <v>118</v>
      </c>
      <c r="D10" s="99" t="s">
        <v>119</v>
      </c>
      <c r="E10" s="100">
        <v>25000000</v>
      </c>
      <c r="F10" s="92"/>
      <c r="G10" s="182">
        <f t="shared" si="0"/>
        <v>72</v>
      </c>
      <c r="H10" s="176">
        <v>20000000</v>
      </c>
      <c r="I10" s="174"/>
      <c r="J10" s="428">
        <v>18</v>
      </c>
      <c r="K10" s="429"/>
      <c r="L10" s="428">
        <v>30</v>
      </c>
      <c r="M10" s="429"/>
      <c r="N10" s="428">
        <v>14</v>
      </c>
      <c r="O10" s="429"/>
      <c r="P10" s="428">
        <v>10</v>
      </c>
      <c r="Q10" s="429"/>
    </row>
    <row r="11" spans="1:19" ht="54.75" customHeight="1" x14ac:dyDescent="0.25">
      <c r="A11" s="91">
        <v>6</v>
      </c>
      <c r="B11" s="98" t="s">
        <v>120</v>
      </c>
      <c r="C11" s="99" t="s">
        <v>121</v>
      </c>
      <c r="D11" s="99" t="s">
        <v>122</v>
      </c>
      <c r="E11" s="100">
        <v>7915000</v>
      </c>
      <c r="F11" s="92"/>
      <c r="G11" s="182">
        <f t="shared" si="0"/>
        <v>60</v>
      </c>
      <c r="H11" s="176">
        <v>1500000</v>
      </c>
      <c r="I11" s="174"/>
      <c r="J11" s="319">
        <v>16</v>
      </c>
      <c r="K11" s="319"/>
      <c r="L11" s="319">
        <v>26</v>
      </c>
      <c r="M11" s="319"/>
      <c r="N11" s="319">
        <v>10</v>
      </c>
      <c r="O11" s="319"/>
      <c r="P11" s="319">
        <v>8</v>
      </c>
      <c r="Q11" s="319"/>
    </row>
    <row r="12" spans="1:19" ht="60" customHeight="1" x14ac:dyDescent="0.25">
      <c r="A12" s="91">
        <v>7</v>
      </c>
      <c r="B12" s="98" t="s">
        <v>123</v>
      </c>
      <c r="C12" s="99" t="s">
        <v>124</v>
      </c>
      <c r="D12" s="99" t="s">
        <v>125</v>
      </c>
      <c r="E12" s="100">
        <v>29405416</v>
      </c>
      <c r="F12" s="92"/>
      <c r="G12" s="182">
        <f t="shared" si="0"/>
        <v>71</v>
      </c>
      <c r="H12" s="176">
        <v>14000000</v>
      </c>
      <c r="I12" s="174"/>
      <c r="J12" s="319">
        <v>16</v>
      </c>
      <c r="K12" s="319"/>
      <c r="L12" s="319">
        <v>31</v>
      </c>
      <c r="M12" s="319"/>
      <c r="N12" s="319">
        <v>14</v>
      </c>
      <c r="O12" s="319"/>
      <c r="P12" s="319">
        <v>10</v>
      </c>
      <c r="Q12" s="319"/>
    </row>
    <row r="13" spans="1:19" ht="43.5" x14ac:dyDescent="0.25">
      <c r="A13" s="157">
        <v>8</v>
      </c>
      <c r="B13" s="98" t="s">
        <v>126</v>
      </c>
      <c r="C13" s="99" t="s">
        <v>127</v>
      </c>
      <c r="D13" s="99" t="s">
        <v>128</v>
      </c>
      <c r="E13" s="100">
        <v>3000000</v>
      </c>
      <c r="F13" s="92"/>
      <c r="G13" s="182">
        <f t="shared" si="0"/>
        <v>34.833333333333336</v>
      </c>
      <c r="H13" s="177">
        <v>1500000</v>
      </c>
      <c r="I13" s="175"/>
      <c r="J13" s="319">
        <v>8.5</v>
      </c>
      <c r="K13" s="319"/>
      <c r="L13" s="319">
        <v>15.5</v>
      </c>
      <c r="M13" s="319"/>
      <c r="N13" s="319">
        <v>6.166666666666667</v>
      </c>
      <c r="O13" s="319"/>
      <c r="P13" s="319">
        <v>4.666666666666667</v>
      </c>
      <c r="Q13" s="319"/>
    </row>
    <row r="14" spans="1:19" ht="18" x14ac:dyDescent="0.25">
      <c r="A14" s="121"/>
      <c r="B14" s="423" t="s">
        <v>11</v>
      </c>
      <c r="C14" s="423"/>
      <c r="D14" s="423"/>
      <c r="E14" s="96">
        <f>SUM(E6:E13)</f>
        <v>142720416</v>
      </c>
      <c r="F14" s="94"/>
      <c r="G14" s="94"/>
      <c r="H14" s="68">
        <f>SUM(H6:H13)</f>
        <v>83000000</v>
      </c>
      <c r="I14" s="13"/>
      <c r="J14" s="281"/>
      <c r="K14" s="281"/>
      <c r="L14" s="281"/>
      <c r="M14" s="281"/>
      <c r="N14" s="281"/>
      <c r="O14" s="344"/>
      <c r="P14" s="281"/>
      <c r="Q14" s="281"/>
    </row>
    <row r="15" spans="1:19" ht="29.25" x14ac:dyDescent="0.25">
      <c r="A15" s="132"/>
      <c r="B15" s="133"/>
      <c r="C15" s="106"/>
      <c r="D15" s="106"/>
      <c r="E15" s="134"/>
      <c r="F15" s="106"/>
      <c r="G15" s="64" t="s">
        <v>12</v>
      </c>
      <c r="H15" s="140"/>
      <c r="I15" s="1"/>
      <c r="J15" s="14"/>
      <c r="K15" s="14"/>
      <c r="L15" s="14"/>
      <c r="M15" s="14"/>
      <c r="N15" s="14"/>
      <c r="O15" s="14"/>
      <c r="P15" s="14"/>
      <c r="Q15" s="14"/>
    </row>
    <row r="16" spans="1:19" x14ac:dyDescent="0.25">
      <c r="J16" s="17"/>
      <c r="K16" s="17"/>
      <c r="L16" s="17"/>
      <c r="M16" s="17"/>
      <c r="N16" s="17"/>
      <c r="O16" s="17"/>
      <c r="P16" s="17"/>
      <c r="Q16" s="17"/>
    </row>
  </sheetData>
  <mergeCells count="45">
    <mergeCell ref="B14:D14"/>
    <mergeCell ref="J14:K14"/>
    <mergeCell ref="L14:M14"/>
    <mergeCell ref="N14:O14"/>
    <mergeCell ref="P14:Q14"/>
    <mergeCell ref="J13:K13"/>
    <mergeCell ref="L13:M13"/>
    <mergeCell ref="N13:O13"/>
    <mergeCell ref="P13:Q13"/>
    <mergeCell ref="J12:K12"/>
    <mergeCell ref="L12:M12"/>
    <mergeCell ref="N12:O12"/>
    <mergeCell ref="P12:Q12"/>
    <mergeCell ref="J10:K10"/>
    <mergeCell ref="L10:M10"/>
    <mergeCell ref="N10:O10"/>
    <mergeCell ref="P10:Q10"/>
    <mergeCell ref="J11:K11"/>
    <mergeCell ref="L11:M11"/>
    <mergeCell ref="N11:O11"/>
    <mergeCell ref="P11:Q11"/>
    <mergeCell ref="J8:K8"/>
    <mergeCell ref="L8:M8"/>
    <mergeCell ref="N8:O8"/>
    <mergeCell ref="P8:Q8"/>
    <mergeCell ref="J9:K9"/>
    <mergeCell ref="L9:M9"/>
    <mergeCell ref="N9:O9"/>
    <mergeCell ref="P9:Q9"/>
    <mergeCell ref="J6:K6"/>
    <mergeCell ref="L6:M6"/>
    <mergeCell ref="N6:O6"/>
    <mergeCell ref="P6:Q6"/>
    <mergeCell ref="J7:K7"/>
    <mergeCell ref="L7:M7"/>
    <mergeCell ref="N7:O7"/>
    <mergeCell ref="P7:Q7"/>
    <mergeCell ref="B1:E1"/>
    <mergeCell ref="J1:K5"/>
    <mergeCell ref="L1:M5"/>
    <mergeCell ref="N1:O5"/>
    <mergeCell ref="P1:Q5"/>
    <mergeCell ref="A2:B2"/>
    <mergeCell ref="B3:C3"/>
    <mergeCell ref="A5:I5"/>
  </mergeCells>
  <pageMargins left="0.7" right="0.7" top="0.75" bottom="0.75" header="0.3" footer="0.3"/>
  <pageSetup paperSize="9" scale="42" fitToHeight="0"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zoomScale="70" zoomScaleNormal="70" workbookViewId="0">
      <selection activeCell="E11" sqref="E11"/>
    </sheetView>
  </sheetViews>
  <sheetFormatPr defaultRowHeight="15" x14ac:dyDescent="0.25"/>
  <cols>
    <col min="1" max="1" width="9.85546875" style="36" customWidth="1"/>
    <col min="2" max="2" width="24.5703125" customWidth="1"/>
    <col min="3" max="3" width="29.7109375" customWidth="1"/>
    <col min="4" max="4" width="23.85546875" customWidth="1"/>
    <col min="5" max="5" width="37.7109375" customWidth="1"/>
    <col min="6" max="6" width="15.28515625" customWidth="1"/>
    <col min="7" max="7" width="22" bestFit="1" customWidth="1"/>
    <col min="8" max="8" width="15.42578125" customWidth="1"/>
    <col min="9" max="9" width="21.42578125" customWidth="1"/>
    <col min="10" max="10" width="19" customWidth="1"/>
    <col min="12" max="12" width="15.42578125" customWidth="1"/>
    <col min="13" max="13" width="12.28515625" customWidth="1"/>
    <col min="14" max="14" width="18.42578125" customWidth="1"/>
    <col min="16" max="16" width="20.28515625" customWidth="1"/>
    <col min="18" max="18" width="17.42578125" customWidth="1"/>
    <col min="19" max="19" width="12.5703125" customWidth="1"/>
    <col min="20" max="20" width="15.85546875" customWidth="1"/>
  </cols>
  <sheetData>
    <row r="1" spans="1:20" ht="42" customHeight="1" x14ac:dyDescent="0.25">
      <c r="A1" s="107"/>
      <c r="B1" s="259" t="s">
        <v>13</v>
      </c>
      <c r="C1" s="259"/>
      <c r="D1" s="259"/>
      <c r="E1" s="259"/>
      <c r="F1" s="260"/>
      <c r="G1" s="103"/>
      <c r="H1" s="73"/>
      <c r="I1" s="73"/>
      <c r="J1" s="104"/>
      <c r="K1" s="261" t="s">
        <v>320</v>
      </c>
      <c r="L1" s="262"/>
      <c r="M1" s="267" t="s">
        <v>321</v>
      </c>
      <c r="N1" s="262"/>
      <c r="O1" s="261" t="s">
        <v>14</v>
      </c>
      <c r="P1" s="262"/>
      <c r="Q1" s="261" t="s">
        <v>15</v>
      </c>
      <c r="R1" s="262"/>
    </row>
    <row r="2" spans="1:20" ht="19.5" customHeight="1" x14ac:dyDescent="0.25">
      <c r="A2" s="273" t="s">
        <v>1</v>
      </c>
      <c r="B2" s="274"/>
      <c r="C2" s="108"/>
      <c r="D2" s="109"/>
      <c r="E2" s="110"/>
      <c r="F2" s="111"/>
      <c r="G2" s="105"/>
      <c r="H2" s="105"/>
      <c r="I2" s="73"/>
      <c r="J2" s="104"/>
      <c r="K2" s="263"/>
      <c r="L2" s="264"/>
      <c r="M2" s="263"/>
      <c r="N2" s="264"/>
      <c r="O2" s="263"/>
      <c r="P2" s="264"/>
      <c r="Q2" s="263"/>
      <c r="R2" s="264"/>
    </row>
    <row r="3" spans="1:20" ht="42.75" customHeight="1" x14ac:dyDescent="0.25">
      <c r="A3" s="91"/>
      <c r="B3" s="275" t="s">
        <v>336</v>
      </c>
      <c r="C3" s="276"/>
      <c r="D3" s="112"/>
      <c r="E3" s="113" t="s">
        <v>2</v>
      </c>
      <c r="F3" s="111"/>
      <c r="G3" s="106"/>
      <c r="H3" s="105"/>
      <c r="I3" s="73"/>
      <c r="J3" s="104"/>
      <c r="K3" s="263"/>
      <c r="L3" s="264"/>
      <c r="M3" s="263"/>
      <c r="N3" s="264"/>
      <c r="O3" s="263"/>
      <c r="P3" s="264"/>
      <c r="Q3" s="263"/>
      <c r="R3" s="264"/>
    </row>
    <row r="4" spans="1:20" ht="42.75" x14ac:dyDescent="0.25">
      <c r="A4" s="125" t="s">
        <v>3</v>
      </c>
      <c r="B4" s="125" t="s">
        <v>4</v>
      </c>
      <c r="C4" s="125" t="s">
        <v>5</v>
      </c>
      <c r="D4" s="125" t="s">
        <v>331</v>
      </c>
      <c r="E4" s="125" t="s">
        <v>6</v>
      </c>
      <c r="F4" s="126" t="s">
        <v>7</v>
      </c>
      <c r="G4" s="125" t="s">
        <v>28</v>
      </c>
      <c r="H4" s="127" t="s">
        <v>9</v>
      </c>
      <c r="I4" s="128" t="s">
        <v>16</v>
      </c>
      <c r="J4" s="129" t="s">
        <v>10</v>
      </c>
      <c r="K4" s="263"/>
      <c r="L4" s="264"/>
      <c r="M4" s="263"/>
      <c r="N4" s="264"/>
      <c r="O4" s="263"/>
      <c r="P4" s="264"/>
      <c r="Q4" s="263"/>
      <c r="R4" s="264"/>
    </row>
    <row r="5" spans="1:20" s="8" customFormat="1" ht="15.75" thickBot="1" x14ac:dyDescent="0.3">
      <c r="A5" s="307" t="s">
        <v>104</v>
      </c>
      <c r="B5" s="308"/>
      <c r="C5" s="308"/>
      <c r="D5" s="308"/>
      <c r="E5" s="308"/>
      <c r="F5" s="308"/>
      <c r="G5" s="308"/>
      <c r="H5" s="308"/>
      <c r="I5" s="308"/>
      <c r="J5" s="308"/>
      <c r="K5" s="265"/>
      <c r="L5" s="266"/>
      <c r="M5" s="265"/>
      <c r="N5" s="266"/>
      <c r="O5" s="265"/>
      <c r="P5" s="266"/>
      <c r="Q5" s="265"/>
      <c r="R5" s="266"/>
      <c r="S5"/>
      <c r="T5"/>
    </row>
    <row r="6" spans="1:20" ht="57.75" x14ac:dyDescent="0.25">
      <c r="A6" s="91">
        <v>1</v>
      </c>
      <c r="B6" s="98" t="s">
        <v>105</v>
      </c>
      <c r="C6" s="99" t="s">
        <v>106</v>
      </c>
      <c r="D6" s="99"/>
      <c r="E6" s="99" t="s">
        <v>107</v>
      </c>
      <c r="F6" s="100">
        <v>12600000</v>
      </c>
      <c r="G6" s="92"/>
      <c r="H6" s="94">
        <f>SUM(K6:R6)</f>
        <v>42</v>
      </c>
      <c r="I6" s="67">
        <v>6000000</v>
      </c>
      <c r="J6" s="67"/>
      <c r="K6" s="298">
        <v>10</v>
      </c>
      <c r="L6" s="298"/>
      <c r="M6" s="342">
        <v>25</v>
      </c>
      <c r="N6" s="343"/>
      <c r="O6" s="298">
        <v>3</v>
      </c>
      <c r="P6" s="342"/>
      <c r="Q6" s="298">
        <v>4</v>
      </c>
      <c r="R6" s="298"/>
    </row>
    <row r="7" spans="1:20" ht="57.75" x14ac:dyDescent="0.25">
      <c r="A7" s="91">
        <v>2</v>
      </c>
      <c r="B7" s="98" t="s">
        <v>108</v>
      </c>
      <c r="C7" s="99" t="s">
        <v>109</v>
      </c>
      <c r="D7" s="99"/>
      <c r="E7" s="99" t="s">
        <v>110</v>
      </c>
      <c r="F7" s="100">
        <v>4800000</v>
      </c>
      <c r="G7" s="92"/>
      <c r="H7" s="94">
        <f t="shared" ref="H7:H13" si="0">SUM(K7:R7)</f>
        <v>55</v>
      </c>
      <c r="I7" s="67">
        <v>2000000</v>
      </c>
      <c r="J7" s="67"/>
      <c r="K7" s="316">
        <v>14</v>
      </c>
      <c r="L7" s="317"/>
      <c r="M7" s="316">
        <v>25</v>
      </c>
      <c r="N7" s="317"/>
      <c r="O7" s="316">
        <v>10</v>
      </c>
      <c r="P7" s="317"/>
      <c r="Q7" s="430">
        <v>6</v>
      </c>
      <c r="R7" s="431"/>
    </row>
    <row r="8" spans="1:20" ht="57.75" x14ac:dyDescent="0.25">
      <c r="A8" s="91">
        <v>3</v>
      </c>
      <c r="B8" s="98" t="s">
        <v>111</v>
      </c>
      <c r="C8" s="99" t="s">
        <v>112</v>
      </c>
      <c r="D8" s="99"/>
      <c r="E8" s="99" t="s">
        <v>113</v>
      </c>
      <c r="F8" s="100">
        <v>30000000</v>
      </c>
      <c r="G8" s="92"/>
      <c r="H8" s="94">
        <f t="shared" si="0"/>
        <v>70</v>
      </c>
      <c r="I8" s="67">
        <v>23000000</v>
      </c>
      <c r="J8" s="67"/>
      <c r="K8" s="316">
        <v>14</v>
      </c>
      <c r="L8" s="317"/>
      <c r="M8" s="316">
        <v>40</v>
      </c>
      <c r="N8" s="317"/>
      <c r="O8" s="430">
        <v>8</v>
      </c>
      <c r="P8" s="431"/>
      <c r="Q8" s="316">
        <v>8</v>
      </c>
      <c r="R8" s="317"/>
    </row>
    <row r="9" spans="1:20" ht="57.75" x14ac:dyDescent="0.25">
      <c r="A9" s="91">
        <v>4</v>
      </c>
      <c r="B9" s="98" t="s">
        <v>114</v>
      </c>
      <c r="C9" s="99" t="s">
        <v>115</v>
      </c>
      <c r="D9" s="99"/>
      <c r="E9" s="99" t="s">
        <v>116</v>
      </c>
      <c r="F9" s="100">
        <v>30000000</v>
      </c>
      <c r="G9" s="92"/>
      <c r="H9" s="94">
        <f t="shared" si="0"/>
        <v>70</v>
      </c>
      <c r="I9" s="67">
        <v>23000000</v>
      </c>
      <c r="J9" s="67"/>
      <c r="K9" s="316">
        <v>14</v>
      </c>
      <c r="L9" s="317"/>
      <c r="M9" s="316">
        <v>40</v>
      </c>
      <c r="N9" s="317"/>
      <c r="O9" s="430">
        <v>9</v>
      </c>
      <c r="P9" s="431"/>
      <c r="Q9" s="316">
        <v>7</v>
      </c>
      <c r="R9" s="317"/>
    </row>
    <row r="10" spans="1:20" ht="78.75" customHeight="1" x14ac:dyDescent="0.25">
      <c r="A10" s="91">
        <v>5</v>
      </c>
      <c r="B10" s="98" t="s">
        <v>117</v>
      </c>
      <c r="C10" s="99" t="s">
        <v>118</v>
      </c>
      <c r="D10" s="99"/>
      <c r="E10" s="99" t="s">
        <v>119</v>
      </c>
      <c r="F10" s="100">
        <v>25000000</v>
      </c>
      <c r="G10" s="92"/>
      <c r="H10" s="94">
        <f t="shared" si="0"/>
        <v>73</v>
      </c>
      <c r="I10" s="67">
        <v>23000000</v>
      </c>
      <c r="J10" s="67"/>
      <c r="K10" s="316">
        <v>18</v>
      </c>
      <c r="L10" s="317"/>
      <c r="M10" s="316">
        <v>38</v>
      </c>
      <c r="N10" s="317"/>
      <c r="O10" s="316">
        <v>8</v>
      </c>
      <c r="P10" s="317"/>
      <c r="Q10" s="316">
        <v>9</v>
      </c>
      <c r="R10" s="317"/>
    </row>
    <row r="11" spans="1:20" ht="76.5" customHeight="1" x14ac:dyDescent="0.25">
      <c r="A11" s="91">
        <v>6</v>
      </c>
      <c r="B11" s="98" t="s">
        <v>120</v>
      </c>
      <c r="C11" s="99" t="s">
        <v>121</v>
      </c>
      <c r="D11" s="99"/>
      <c r="E11" s="99" t="s">
        <v>122</v>
      </c>
      <c r="F11" s="100">
        <v>7715750</v>
      </c>
      <c r="G11" s="92"/>
      <c r="H11" s="94">
        <f t="shared" si="0"/>
        <v>53</v>
      </c>
      <c r="I11" s="67">
        <v>3000000</v>
      </c>
      <c r="J11" s="67"/>
      <c r="K11" s="280">
        <v>13</v>
      </c>
      <c r="L11" s="280"/>
      <c r="M11" s="280">
        <v>27</v>
      </c>
      <c r="N11" s="280"/>
      <c r="O11" s="280">
        <v>10</v>
      </c>
      <c r="P11" s="280"/>
      <c r="Q11" s="280">
        <v>3</v>
      </c>
      <c r="R11" s="280"/>
    </row>
    <row r="12" spans="1:20" ht="74.25" customHeight="1" x14ac:dyDescent="0.25">
      <c r="A12" s="91">
        <v>7</v>
      </c>
      <c r="B12" s="98" t="s">
        <v>123</v>
      </c>
      <c r="C12" s="99" t="s">
        <v>124</v>
      </c>
      <c r="D12" s="99"/>
      <c r="E12" s="99" t="s">
        <v>125</v>
      </c>
      <c r="F12" s="100">
        <v>29405416</v>
      </c>
      <c r="G12" s="92"/>
      <c r="H12" s="94">
        <f t="shared" si="0"/>
        <v>61</v>
      </c>
      <c r="I12" s="67">
        <v>10000000</v>
      </c>
      <c r="J12" s="67"/>
      <c r="K12" s="280">
        <v>18</v>
      </c>
      <c r="L12" s="280"/>
      <c r="M12" s="280">
        <v>27</v>
      </c>
      <c r="N12" s="280"/>
      <c r="O12" s="280">
        <v>9</v>
      </c>
      <c r="P12" s="280"/>
      <c r="Q12" s="280">
        <v>7</v>
      </c>
      <c r="R12" s="280"/>
    </row>
    <row r="13" spans="1:20" ht="43.5" x14ac:dyDescent="0.25">
      <c r="A13" s="157">
        <v>8</v>
      </c>
      <c r="B13" s="98" t="s">
        <v>126</v>
      </c>
      <c r="C13" s="99" t="s">
        <v>127</v>
      </c>
      <c r="D13" s="99"/>
      <c r="E13" s="99" t="s">
        <v>128</v>
      </c>
      <c r="F13" s="100">
        <v>3000000</v>
      </c>
      <c r="G13" s="92"/>
      <c r="H13" s="94">
        <f t="shared" si="0"/>
        <v>39</v>
      </c>
      <c r="I13" s="80">
        <v>0</v>
      </c>
      <c r="J13" s="80"/>
      <c r="K13" s="280">
        <v>12</v>
      </c>
      <c r="L13" s="280"/>
      <c r="M13" s="280">
        <v>15</v>
      </c>
      <c r="N13" s="280"/>
      <c r="O13" s="280">
        <v>8</v>
      </c>
      <c r="P13" s="280"/>
      <c r="Q13" s="280">
        <v>4</v>
      </c>
      <c r="R13" s="280"/>
    </row>
    <row r="14" spans="1:20" ht="18.75" x14ac:dyDescent="0.3">
      <c r="A14" s="121"/>
      <c r="B14" s="423" t="s">
        <v>11</v>
      </c>
      <c r="C14" s="423"/>
      <c r="D14" s="423"/>
      <c r="E14" s="423"/>
      <c r="F14" s="96">
        <f>SUM(F6:F13)</f>
        <v>142521166</v>
      </c>
      <c r="G14" s="94"/>
      <c r="H14" s="94"/>
      <c r="I14" s="159"/>
      <c r="J14" s="159"/>
      <c r="K14" s="432"/>
      <c r="L14" s="432"/>
      <c r="M14" s="432"/>
      <c r="N14" s="432"/>
      <c r="O14" s="432"/>
      <c r="P14" s="433"/>
      <c r="Q14" s="432"/>
      <c r="R14" s="432"/>
    </row>
    <row r="15" spans="1:20" ht="30" x14ac:dyDescent="0.3">
      <c r="A15" s="132"/>
      <c r="B15" s="133"/>
      <c r="C15" s="106"/>
      <c r="D15" s="106"/>
      <c r="E15" s="106"/>
      <c r="F15" s="134"/>
      <c r="G15" s="106"/>
      <c r="H15" s="64" t="s">
        <v>12</v>
      </c>
      <c r="I15" s="68">
        <f>SUM(I6:I14)</f>
        <v>90000000</v>
      </c>
      <c r="J15" s="160"/>
      <c r="K15" s="161"/>
      <c r="L15" s="161"/>
      <c r="M15" s="161"/>
      <c r="N15" s="161"/>
      <c r="O15" s="161"/>
      <c r="P15" s="161"/>
      <c r="Q15" s="161"/>
      <c r="R15" s="161"/>
    </row>
    <row r="16" spans="1:20" x14ac:dyDescent="0.25">
      <c r="A16" s="142"/>
      <c r="B16" s="131"/>
      <c r="C16" s="131"/>
      <c r="D16" s="131"/>
      <c r="E16" s="131"/>
      <c r="F16" s="131"/>
      <c r="G16" s="131"/>
      <c r="H16" s="131"/>
      <c r="K16" s="17"/>
      <c r="L16" s="17"/>
      <c r="M16" s="17"/>
      <c r="N16" s="17"/>
      <c r="O16" s="17"/>
      <c r="P16" s="17"/>
      <c r="Q16" s="17"/>
      <c r="R16" s="17"/>
    </row>
  </sheetData>
  <mergeCells count="45">
    <mergeCell ref="B14:E14"/>
    <mergeCell ref="K14:L14"/>
    <mergeCell ref="M14:N14"/>
    <mergeCell ref="O14:P14"/>
    <mergeCell ref="Q14:R14"/>
    <mergeCell ref="K12:L12"/>
    <mergeCell ref="M12:N12"/>
    <mergeCell ref="O12:P12"/>
    <mergeCell ref="Q12:R12"/>
    <mergeCell ref="K13:L13"/>
    <mergeCell ref="M13:N13"/>
    <mergeCell ref="O13:P13"/>
    <mergeCell ref="Q13:R13"/>
    <mergeCell ref="K10:L10"/>
    <mergeCell ref="M10:N10"/>
    <mergeCell ref="O10:P10"/>
    <mergeCell ref="Q10:R10"/>
    <mergeCell ref="K11:L11"/>
    <mergeCell ref="M11:N11"/>
    <mergeCell ref="O11:P11"/>
    <mergeCell ref="Q11:R11"/>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B1:F1"/>
    <mergeCell ref="K1:L5"/>
    <mergeCell ref="M1:N5"/>
    <mergeCell ref="O1:P5"/>
    <mergeCell ref="Q1:R5"/>
    <mergeCell ref="A2:B2"/>
    <mergeCell ref="B3:C3"/>
    <mergeCell ref="A5:J5"/>
  </mergeCells>
  <pageMargins left="0.7" right="0.7" top="0.75" bottom="0.75" header="0.3" footer="0.3"/>
  <pageSetup paperSize="9" scale="3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zoomScale="70" zoomScaleNormal="70" workbookViewId="0">
      <selection activeCell="L35" sqref="L35:M35"/>
    </sheetView>
  </sheetViews>
  <sheetFormatPr defaultColWidth="9.140625" defaultRowHeight="15" x14ac:dyDescent="0.25"/>
  <cols>
    <col min="1" max="1" width="9.140625" style="40" customWidth="1"/>
    <col min="2" max="2" width="31.5703125" style="15" customWidth="1"/>
    <col min="3" max="3" width="36.85546875" style="15" customWidth="1"/>
    <col min="4" max="4" width="32.140625" style="15" customWidth="1"/>
    <col min="5" max="5" width="15.7109375" style="41" customWidth="1"/>
    <col min="6" max="6" width="27.5703125" style="15" customWidth="1"/>
    <col min="7" max="7" width="14.28515625" style="15" customWidth="1"/>
    <col min="8" max="8" width="23.28515625" style="15" customWidth="1"/>
    <col min="9" max="9" width="17" style="15" customWidth="1"/>
    <col min="10" max="19" width="9.140625" style="15"/>
    <col min="20" max="23" width="9.140625" style="39"/>
    <col min="24" max="16384" width="9.140625" style="15"/>
  </cols>
  <sheetData>
    <row r="1" spans="1:23" x14ac:dyDescent="0.25">
      <c r="A1" s="107"/>
      <c r="B1" s="259" t="s">
        <v>20</v>
      </c>
      <c r="C1" s="259"/>
      <c r="D1" s="259"/>
      <c r="E1" s="260"/>
      <c r="F1" s="103"/>
      <c r="G1" s="73"/>
      <c r="H1" s="73"/>
      <c r="I1" s="104"/>
      <c r="J1" s="261" t="s">
        <v>21</v>
      </c>
      <c r="K1" s="262"/>
      <c r="L1" s="267" t="s">
        <v>22</v>
      </c>
      <c r="M1" s="262"/>
      <c r="N1" s="261" t="s">
        <v>23</v>
      </c>
      <c r="O1" s="268"/>
      <c r="P1" s="261" t="s">
        <v>325</v>
      </c>
      <c r="Q1" s="262"/>
      <c r="R1" s="261" t="s">
        <v>24</v>
      </c>
      <c r="S1" s="262"/>
    </row>
    <row r="2" spans="1:23" ht="15" customHeight="1" x14ac:dyDescent="0.25">
      <c r="A2" s="273" t="s">
        <v>1</v>
      </c>
      <c r="B2" s="274"/>
      <c r="C2" s="108"/>
      <c r="D2" s="110"/>
      <c r="E2" s="111"/>
      <c r="F2" s="105"/>
      <c r="G2" s="105"/>
      <c r="H2" s="73"/>
      <c r="I2" s="104"/>
      <c r="J2" s="263"/>
      <c r="K2" s="264"/>
      <c r="L2" s="263"/>
      <c r="M2" s="264"/>
      <c r="N2" s="269"/>
      <c r="O2" s="270"/>
      <c r="P2" s="263"/>
      <c r="Q2" s="264"/>
      <c r="R2" s="263"/>
      <c r="S2" s="264"/>
    </row>
    <row r="3" spans="1:23" ht="76.5" customHeight="1" x14ac:dyDescent="0.25">
      <c r="A3" s="91"/>
      <c r="B3" s="275" t="s">
        <v>334</v>
      </c>
      <c r="C3" s="276"/>
      <c r="D3" s="113" t="s">
        <v>2</v>
      </c>
      <c r="E3" s="111"/>
      <c r="F3" s="106"/>
      <c r="G3" s="105"/>
      <c r="H3" s="73"/>
      <c r="I3" s="104"/>
      <c r="J3" s="263"/>
      <c r="K3" s="264"/>
      <c r="L3" s="263"/>
      <c r="M3" s="264"/>
      <c r="N3" s="269"/>
      <c r="O3" s="270"/>
      <c r="P3" s="263"/>
      <c r="Q3" s="264"/>
      <c r="R3" s="263"/>
      <c r="S3" s="264"/>
    </row>
    <row r="4" spans="1:23" ht="57" x14ac:dyDescent="0.25">
      <c r="A4" s="114" t="s">
        <v>3</v>
      </c>
      <c r="B4" s="114" t="s">
        <v>4</v>
      </c>
      <c r="C4" s="114" t="s">
        <v>5</v>
      </c>
      <c r="D4" s="114" t="s">
        <v>6</v>
      </c>
      <c r="E4" s="115" t="s">
        <v>7</v>
      </c>
      <c r="F4" s="114" t="s">
        <v>8</v>
      </c>
      <c r="G4" s="116" t="s">
        <v>9</v>
      </c>
      <c r="H4" s="117" t="s">
        <v>42</v>
      </c>
      <c r="I4" s="118" t="s">
        <v>10</v>
      </c>
      <c r="J4" s="263"/>
      <c r="K4" s="264"/>
      <c r="L4" s="263"/>
      <c r="M4" s="264"/>
      <c r="N4" s="269"/>
      <c r="O4" s="270"/>
      <c r="P4" s="263"/>
      <c r="Q4" s="264"/>
      <c r="R4" s="263"/>
      <c r="S4" s="264"/>
    </row>
    <row r="5" spans="1:23" s="19" customFormat="1" ht="16.5" customHeight="1" thickBot="1" x14ac:dyDescent="0.3">
      <c r="A5" s="277" t="s">
        <v>36</v>
      </c>
      <c r="B5" s="278"/>
      <c r="C5" s="278"/>
      <c r="D5" s="278"/>
      <c r="E5" s="278"/>
      <c r="F5" s="278"/>
      <c r="G5" s="278"/>
      <c r="H5" s="278"/>
      <c r="I5" s="278"/>
      <c r="J5" s="265"/>
      <c r="K5" s="266"/>
      <c r="L5" s="265"/>
      <c r="M5" s="266"/>
      <c r="N5" s="271"/>
      <c r="O5" s="272"/>
      <c r="P5" s="265"/>
      <c r="Q5" s="266"/>
      <c r="R5" s="265"/>
      <c r="S5" s="266"/>
      <c r="T5" s="39"/>
      <c r="U5" s="39"/>
      <c r="V5" s="39"/>
      <c r="W5" s="39"/>
    </row>
    <row r="6" spans="1:23" s="19" customFormat="1" ht="72" x14ac:dyDescent="0.25">
      <c r="A6" s="89">
        <v>1</v>
      </c>
      <c r="B6" s="95" t="s">
        <v>205</v>
      </c>
      <c r="C6" s="95" t="s">
        <v>57</v>
      </c>
      <c r="D6" s="95" t="s">
        <v>58</v>
      </c>
      <c r="E6" s="97">
        <v>33000000</v>
      </c>
      <c r="F6" s="90" t="s">
        <v>333</v>
      </c>
      <c r="G6" s="94">
        <f>SUM(J6:S6)</f>
        <v>0</v>
      </c>
      <c r="H6" s="74">
        <v>0</v>
      </c>
      <c r="I6" s="74" t="s">
        <v>329</v>
      </c>
      <c r="J6" s="286">
        <v>0</v>
      </c>
      <c r="K6" s="286"/>
      <c r="L6" s="286">
        <v>0</v>
      </c>
      <c r="M6" s="286"/>
      <c r="N6" s="286">
        <v>0</v>
      </c>
      <c r="O6" s="286"/>
      <c r="P6" s="286">
        <v>0</v>
      </c>
      <c r="Q6" s="286"/>
      <c r="R6" s="286">
        <v>0</v>
      </c>
      <c r="S6" s="286"/>
      <c r="T6" s="39"/>
      <c r="U6" s="39"/>
      <c r="V6" s="39"/>
      <c r="W6" s="39"/>
    </row>
    <row r="7" spans="1:23" s="19" customFormat="1" ht="66" customHeight="1" x14ac:dyDescent="0.25">
      <c r="A7" s="91">
        <v>2</v>
      </c>
      <c r="B7" s="98" t="s">
        <v>206</v>
      </c>
      <c r="C7" s="99" t="s">
        <v>207</v>
      </c>
      <c r="D7" s="99" t="s">
        <v>208</v>
      </c>
      <c r="E7" s="100">
        <v>13879700</v>
      </c>
      <c r="F7" s="92"/>
      <c r="G7" s="94">
        <f t="shared" ref="G7:G35" si="0">SUM(J7:S7)</f>
        <v>46</v>
      </c>
      <c r="H7" s="67">
        <v>3000000</v>
      </c>
      <c r="I7" s="74"/>
      <c r="J7" s="287">
        <v>5</v>
      </c>
      <c r="K7" s="287"/>
      <c r="L7" s="287">
        <v>24</v>
      </c>
      <c r="M7" s="287"/>
      <c r="N7" s="287">
        <v>5</v>
      </c>
      <c r="O7" s="287"/>
      <c r="P7" s="287">
        <v>6</v>
      </c>
      <c r="Q7" s="287"/>
      <c r="R7" s="287">
        <v>6</v>
      </c>
      <c r="S7" s="287"/>
      <c r="T7" s="39"/>
      <c r="U7" s="39"/>
      <c r="V7" s="39"/>
      <c r="W7" s="39"/>
    </row>
    <row r="8" spans="1:23" s="19" customFormat="1" ht="72" x14ac:dyDescent="0.25">
      <c r="A8" s="91">
        <v>3</v>
      </c>
      <c r="B8" s="98" t="s">
        <v>209</v>
      </c>
      <c r="C8" s="99" t="s">
        <v>210</v>
      </c>
      <c r="D8" s="99" t="s">
        <v>211</v>
      </c>
      <c r="E8" s="100">
        <v>7010000</v>
      </c>
      <c r="F8" s="92"/>
      <c r="G8" s="94">
        <f t="shared" si="0"/>
        <v>76</v>
      </c>
      <c r="H8" s="67">
        <v>6000000</v>
      </c>
      <c r="I8" s="74"/>
      <c r="J8" s="287">
        <v>7</v>
      </c>
      <c r="K8" s="287"/>
      <c r="L8" s="287">
        <v>42</v>
      </c>
      <c r="M8" s="287"/>
      <c r="N8" s="287">
        <v>10</v>
      </c>
      <c r="O8" s="287"/>
      <c r="P8" s="287">
        <v>8</v>
      </c>
      <c r="Q8" s="287"/>
      <c r="R8" s="287">
        <v>9</v>
      </c>
      <c r="S8" s="287"/>
      <c r="T8" s="39"/>
      <c r="U8" s="39"/>
      <c r="V8" s="39"/>
      <c r="W8" s="39"/>
    </row>
    <row r="9" spans="1:23" ht="57.75" x14ac:dyDescent="0.25">
      <c r="A9" s="93">
        <v>4</v>
      </c>
      <c r="B9" s="98" t="s">
        <v>212</v>
      </c>
      <c r="C9" s="99" t="s">
        <v>213</v>
      </c>
      <c r="D9" s="99" t="s">
        <v>214</v>
      </c>
      <c r="E9" s="100">
        <v>6000000</v>
      </c>
      <c r="F9" s="92"/>
      <c r="G9" s="94">
        <f t="shared" si="0"/>
        <v>49</v>
      </c>
      <c r="H9" s="76">
        <v>3000000</v>
      </c>
      <c r="I9" s="75"/>
      <c r="J9" s="287">
        <v>6</v>
      </c>
      <c r="K9" s="287"/>
      <c r="L9" s="287">
        <v>25</v>
      </c>
      <c r="M9" s="287"/>
      <c r="N9" s="287">
        <v>6</v>
      </c>
      <c r="O9" s="287"/>
      <c r="P9" s="287">
        <v>6</v>
      </c>
      <c r="Q9" s="287"/>
      <c r="R9" s="287">
        <v>6</v>
      </c>
      <c r="S9" s="287"/>
    </row>
    <row r="10" spans="1:23" s="19" customFormat="1" ht="72" x14ac:dyDescent="0.25">
      <c r="A10" s="91">
        <v>5</v>
      </c>
      <c r="B10" s="98" t="s">
        <v>215</v>
      </c>
      <c r="C10" s="99" t="s">
        <v>216</v>
      </c>
      <c r="D10" s="99" t="s">
        <v>217</v>
      </c>
      <c r="E10" s="100">
        <v>9000000</v>
      </c>
      <c r="F10" s="92"/>
      <c r="G10" s="94">
        <f t="shared" si="0"/>
        <v>49</v>
      </c>
      <c r="H10" s="76">
        <v>5000000</v>
      </c>
      <c r="I10" s="75"/>
      <c r="J10" s="287">
        <v>6</v>
      </c>
      <c r="K10" s="287"/>
      <c r="L10" s="287">
        <v>26</v>
      </c>
      <c r="M10" s="287"/>
      <c r="N10" s="287">
        <v>6</v>
      </c>
      <c r="O10" s="287"/>
      <c r="P10" s="287">
        <v>6</v>
      </c>
      <c r="Q10" s="287"/>
      <c r="R10" s="287">
        <v>5</v>
      </c>
      <c r="S10" s="287"/>
      <c r="T10" s="39"/>
      <c r="U10" s="39"/>
      <c r="V10" s="39"/>
      <c r="W10" s="39"/>
    </row>
    <row r="11" spans="1:23" s="19" customFormat="1" ht="86.25" x14ac:dyDescent="0.25">
      <c r="A11" s="91">
        <v>6</v>
      </c>
      <c r="B11" s="98" t="s">
        <v>218</v>
      </c>
      <c r="C11" s="99" t="s">
        <v>219</v>
      </c>
      <c r="D11" s="99" t="s">
        <v>220</v>
      </c>
      <c r="E11" s="100">
        <v>33016288</v>
      </c>
      <c r="F11" s="92"/>
      <c r="G11" s="94">
        <f t="shared" si="0"/>
        <v>52</v>
      </c>
      <c r="H11" s="74">
        <v>0</v>
      </c>
      <c r="I11" s="74"/>
      <c r="J11" s="287">
        <v>6</v>
      </c>
      <c r="K11" s="287"/>
      <c r="L11" s="287">
        <v>30</v>
      </c>
      <c r="M11" s="287"/>
      <c r="N11" s="287">
        <v>6</v>
      </c>
      <c r="O11" s="287"/>
      <c r="P11" s="287">
        <v>5</v>
      </c>
      <c r="Q11" s="287"/>
      <c r="R11" s="287">
        <v>5</v>
      </c>
      <c r="S11" s="287"/>
      <c r="T11" s="39"/>
      <c r="U11" s="39"/>
      <c r="V11" s="39"/>
      <c r="W11" s="39"/>
    </row>
    <row r="12" spans="1:23" s="19" customFormat="1" ht="72" x14ac:dyDescent="0.25">
      <c r="A12" s="91">
        <v>7</v>
      </c>
      <c r="B12" s="98" t="s">
        <v>221</v>
      </c>
      <c r="C12" s="99" t="s">
        <v>222</v>
      </c>
      <c r="D12" s="99" t="s">
        <v>223</v>
      </c>
      <c r="E12" s="100">
        <v>30000000</v>
      </c>
      <c r="F12" s="92"/>
      <c r="G12" s="94">
        <f t="shared" si="0"/>
        <v>71</v>
      </c>
      <c r="H12" s="67">
        <v>7000000</v>
      </c>
      <c r="I12" s="74"/>
      <c r="J12" s="287">
        <v>6</v>
      </c>
      <c r="K12" s="287"/>
      <c r="L12" s="287">
        <v>40</v>
      </c>
      <c r="M12" s="287"/>
      <c r="N12" s="287">
        <v>9</v>
      </c>
      <c r="O12" s="287"/>
      <c r="P12" s="287">
        <v>8</v>
      </c>
      <c r="Q12" s="287"/>
      <c r="R12" s="287">
        <v>8</v>
      </c>
      <c r="S12" s="287"/>
      <c r="T12" s="39"/>
      <c r="U12" s="39"/>
      <c r="V12" s="39"/>
      <c r="W12" s="39"/>
    </row>
    <row r="13" spans="1:23" s="19" customFormat="1" ht="72" x14ac:dyDescent="0.25">
      <c r="A13" s="93">
        <v>8</v>
      </c>
      <c r="B13" s="98" t="s">
        <v>224</v>
      </c>
      <c r="C13" s="99" t="s">
        <v>225</v>
      </c>
      <c r="D13" s="99" t="s">
        <v>226</v>
      </c>
      <c r="E13" s="100">
        <v>23312000</v>
      </c>
      <c r="F13" s="92"/>
      <c r="G13" s="94">
        <f t="shared" si="0"/>
        <v>48</v>
      </c>
      <c r="H13" s="74">
        <v>0</v>
      </c>
      <c r="I13" s="74"/>
      <c r="J13" s="287">
        <v>5</v>
      </c>
      <c r="K13" s="287"/>
      <c r="L13" s="287">
        <v>28</v>
      </c>
      <c r="M13" s="287"/>
      <c r="N13" s="287">
        <v>5</v>
      </c>
      <c r="O13" s="287"/>
      <c r="P13" s="287">
        <v>5</v>
      </c>
      <c r="Q13" s="287"/>
      <c r="R13" s="287">
        <v>5</v>
      </c>
      <c r="S13" s="287"/>
      <c r="T13" s="39"/>
      <c r="U13" s="39"/>
      <c r="V13" s="39"/>
      <c r="W13" s="39"/>
    </row>
    <row r="14" spans="1:23" s="19" customFormat="1" ht="72" x14ac:dyDescent="0.25">
      <c r="A14" s="91">
        <v>9</v>
      </c>
      <c r="B14" s="98" t="s">
        <v>227</v>
      </c>
      <c r="C14" s="99" t="s">
        <v>228</v>
      </c>
      <c r="D14" s="99" t="s">
        <v>229</v>
      </c>
      <c r="E14" s="100">
        <v>25000000</v>
      </c>
      <c r="F14" s="92"/>
      <c r="G14" s="94">
        <f t="shared" si="0"/>
        <v>53</v>
      </c>
      <c r="H14" s="74">
        <v>0</v>
      </c>
      <c r="I14" s="74"/>
      <c r="J14" s="287">
        <v>6</v>
      </c>
      <c r="K14" s="287"/>
      <c r="L14" s="287">
        <v>31</v>
      </c>
      <c r="M14" s="287"/>
      <c r="N14" s="287">
        <v>5</v>
      </c>
      <c r="O14" s="287"/>
      <c r="P14" s="287">
        <v>5</v>
      </c>
      <c r="Q14" s="287"/>
      <c r="R14" s="287">
        <v>6</v>
      </c>
      <c r="S14" s="287"/>
      <c r="T14" s="39"/>
      <c r="U14" s="39"/>
      <c r="V14" s="39"/>
      <c r="W14" s="39"/>
    </row>
    <row r="15" spans="1:23" s="19" customFormat="1" ht="72" x14ac:dyDescent="0.25">
      <c r="A15" s="91">
        <v>10</v>
      </c>
      <c r="B15" s="98" t="s">
        <v>230</v>
      </c>
      <c r="C15" s="99" t="s">
        <v>231</v>
      </c>
      <c r="D15" s="99" t="s">
        <v>232</v>
      </c>
      <c r="E15" s="100">
        <v>7462500</v>
      </c>
      <c r="F15" s="92"/>
      <c r="G15" s="94">
        <f t="shared" si="0"/>
        <v>43</v>
      </c>
      <c r="H15" s="74">
        <v>0</v>
      </c>
      <c r="I15" s="74"/>
      <c r="J15" s="287">
        <v>5</v>
      </c>
      <c r="K15" s="287"/>
      <c r="L15" s="287">
        <v>25</v>
      </c>
      <c r="M15" s="287"/>
      <c r="N15" s="287">
        <v>5</v>
      </c>
      <c r="O15" s="287"/>
      <c r="P15" s="287">
        <v>4</v>
      </c>
      <c r="Q15" s="287"/>
      <c r="R15" s="287">
        <v>4</v>
      </c>
      <c r="S15" s="287"/>
      <c r="T15" s="39"/>
      <c r="U15" s="39"/>
      <c r="V15" s="39"/>
      <c r="W15" s="39"/>
    </row>
    <row r="16" spans="1:23" s="19" customFormat="1" ht="72" x14ac:dyDescent="0.25">
      <c r="A16" s="91">
        <v>11</v>
      </c>
      <c r="B16" s="98" t="s">
        <v>233</v>
      </c>
      <c r="C16" s="99" t="s">
        <v>234</v>
      </c>
      <c r="D16" s="99" t="s">
        <v>235</v>
      </c>
      <c r="E16" s="100">
        <v>17420000</v>
      </c>
      <c r="F16" s="92"/>
      <c r="G16" s="94">
        <f t="shared" si="0"/>
        <v>63</v>
      </c>
      <c r="H16" s="67">
        <v>3000000</v>
      </c>
      <c r="I16" s="74"/>
      <c r="J16" s="287">
        <v>7</v>
      </c>
      <c r="K16" s="287"/>
      <c r="L16" s="287">
        <v>36</v>
      </c>
      <c r="M16" s="287"/>
      <c r="N16" s="287">
        <v>7</v>
      </c>
      <c r="O16" s="287"/>
      <c r="P16" s="287">
        <v>7</v>
      </c>
      <c r="Q16" s="287"/>
      <c r="R16" s="287">
        <v>6</v>
      </c>
      <c r="S16" s="287"/>
      <c r="T16" s="39"/>
      <c r="U16" s="39"/>
      <c r="V16" s="39"/>
      <c r="W16" s="39"/>
    </row>
    <row r="17" spans="1:23" s="19" customFormat="1" ht="86.25" x14ac:dyDescent="0.25">
      <c r="A17" s="93">
        <v>12</v>
      </c>
      <c r="B17" s="98" t="s">
        <v>236</v>
      </c>
      <c r="C17" s="99" t="s">
        <v>237</v>
      </c>
      <c r="D17" s="99" t="s">
        <v>238</v>
      </c>
      <c r="E17" s="100">
        <v>4500000</v>
      </c>
      <c r="F17" s="92"/>
      <c r="G17" s="94">
        <f t="shared" si="0"/>
        <v>66</v>
      </c>
      <c r="H17" s="67">
        <v>3000000</v>
      </c>
      <c r="I17" s="74"/>
      <c r="J17" s="287">
        <v>6</v>
      </c>
      <c r="K17" s="287"/>
      <c r="L17" s="287">
        <v>38</v>
      </c>
      <c r="M17" s="287"/>
      <c r="N17" s="287">
        <v>8</v>
      </c>
      <c r="O17" s="287"/>
      <c r="P17" s="287">
        <v>8</v>
      </c>
      <c r="Q17" s="287"/>
      <c r="R17" s="287">
        <v>6</v>
      </c>
      <c r="S17" s="287"/>
      <c r="T17" s="39"/>
      <c r="U17" s="39"/>
      <c r="V17" s="39"/>
      <c r="W17" s="39"/>
    </row>
    <row r="18" spans="1:23" s="19" customFormat="1" ht="72" x14ac:dyDescent="0.25">
      <c r="A18" s="91">
        <v>13</v>
      </c>
      <c r="B18" s="98" t="s">
        <v>239</v>
      </c>
      <c r="C18" s="99" t="s">
        <v>240</v>
      </c>
      <c r="D18" s="99" t="s">
        <v>241</v>
      </c>
      <c r="E18" s="100">
        <v>7000000</v>
      </c>
      <c r="F18" s="92"/>
      <c r="G18" s="94">
        <f t="shared" si="0"/>
        <v>57</v>
      </c>
      <c r="H18" s="67">
        <v>0</v>
      </c>
      <c r="I18" s="74"/>
      <c r="J18" s="287">
        <v>7</v>
      </c>
      <c r="K18" s="287"/>
      <c r="L18" s="287">
        <v>34</v>
      </c>
      <c r="M18" s="287"/>
      <c r="N18" s="287">
        <v>5</v>
      </c>
      <c r="O18" s="287"/>
      <c r="P18" s="287">
        <v>6</v>
      </c>
      <c r="Q18" s="287"/>
      <c r="R18" s="287">
        <v>5</v>
      </c>
      <c r="S18" s="287"/>
      <c r="T18" s="39"/>
      <c r="U18" s="39"/>
      <c r="V18" s="39"/>
      <c r="W18" s="39"/>
    </row>
    <row r="19" spans="1:23" s="19" customFormat="1" ht="57.75" x14ac:dyDescent="0.25">
      <c r="A19" s="91">
        <v>14</v>
      </c>
      <c r="B19" s="98" t="s">
        <v>242</v>
      </c>
      <c r="C19" s="99" t="s">
        <v>243</v>
      </c>
      <c r="D19" s="99" t="s">
        <v>244</v>
      </c>
      <c r="E19" s="100">
        <v>9500000</v>
      </c>
      <c r="F19" s="92"/>
      <c r="G19" s="94">
        <f t="shared" si="0"/>
        <v>53</v>
      </c>
      <c r="H19" s="74">
        <v>0</v>
      </c>
      <c r="I19" s="74"/>
      <c r="J19" s="287">
        <v>5</v>
      </c>
      <c r="K19" s="287"/>
      <c r="L19" s="287">
        <v>32</v>
      </c>
      <c r="M19" s="287"/>
      <c r="N19" s="287">
        <v>6</v>
      </c>
      <c r="O19" s="287"/>
      <c r="P19" s="287">
        <v>5</v>
      </c>
      <c r="Q19" s="287"/>
      <c r="R19" s="287">
        <v>5</v>
      </c>
      <c r="S19" s="287"/>
      <c r="T19" s="39"/>
      <c r="U19" s="39"/>
      <c r="V19" s="39"/>
      <c r="W19" s="39"/>
    </row>
    <row r="20" spans="1:23" s="19" customFormat="1" ht="57.75" x14ac:dyDescent="0.25">
      <c r="A20" s="91">
        <v>15</v>
      </c>
      <c r="B20" s="98" t="s">
        <v>245</v>
      </c>
      <c r="C20" s="99" t="s">
        <v>246</v>
      </c>
      <c r="D20" s="99" t="s">
        <v>247</v>
      </c>
      <c r="E20" s="100">
        <v>7000000</v>
      </c>
      <c r="F20" s="92"/>
      <c r="G20" s="94">
        <f t="shared" si="0"/>
        <v>70</v>
      </c>
      <c r="H20" s="67">
        <v>4000000</v>
      </c>
      <c r="I20" s="74"/>
      <c r="J20" s="287">
        <v>7</v>
      </c>
      <c r="K20" s="287"/>
      <c r="L20" s="287">
        <v>41</v>
      </c>
      <c r="M20" s="287"/>
      <c r="N20" s="287">
        <v>8</v>
      </c>
      <c r="O20" s="287"/>
      <c r="P20" s="287">
        <v>7</v>
      </c>
      <c r="Q20" s="287"/>
      <c r="R20" s="287">
        <v>7</v>
      </c>
      <c r="S20" s="287"/>
      <c r="T20" s="39"/>
      <c r="U20" s="39"/>
      <c r="V20" s="39"/>
      <c r="W20" s="39"/>
    </row>
    <row r="21" spans="1:23" s="19" customFormat="1" ht="66.75" customHeight="1" x14ac:dyDescent="0.25">
      <c r="A21" s="93">
        <v>16</v>
      </c>
      <c r="B21" s="98" t="s">
        <v>248</v>
      </c>
      <c r="C21" s="99" t="s">
        <v>249</v>
      </c>
      <c r="D21" s="99" t="s">
        <v>250</v>
      </c>
      <c r="E21" s="100">
        <v>3460000</v>
      </c>
      <c r="F21" s="92"/>
      <c r="G21" s="94">
        <f t="shared" si="0"/>
        <v>45</v>
      </c>
      <c r="H21" s="74">
        <v>0</v>
      </c>
      <c r="I21" s="74"/>
      <c r="J21" s="287">
        <v>4</v>
      </c>
      <c r="K21" s="287"/>
      <c r="L21" s="287">
        <v>28</v>
      </c>
      <c r="M21" s="287"/>
      <c r="N21" s="287">
        <v>5</v>
      </c>
      <c r="O21" s="287"/>
      <c r="P21" s="287">
        <v>4</v>
      </c>
      <c r="Q21" s="287"/>
      <c r="R21" s="287">
        <v>4</v>
      </c>
      <c r="S21" s="287"/>
      <c r="T21" s="39"/>
      <c r="U21" s="39"/>
      <c r="V21" s="39"/>
      <c r="W21" s="39"/>
    </row>
    <row r="22" spans="1:23" s="19" customFormat="1" ht="72" x14ac:dyDescent="0.25">
      <c r="A22" s="91">
        <v>17</v>
      </c>
      <c r="B22" s="98" t="s">
        <v>251</v>
      </c>
      <c r="C22" s="99" t="s">
        <v>252</v>
      </c>
      <c r="D22" s="99" t="s">
        <v>253</v>
      </c>
      <c r="E22" s="100">
        <v>12112000</v>
      </c>
      <c r="F22" s="92"/>
      <c r="G22" s="94">
        <f t="shared" si="0"/>
        <v>52</v>
      </c>
      <c r="H22" s="74">
        <v>0</v>
      </c>
      <c r="I22" s="74"/>
      <c r="J22" s="287">
        <v>6</v>
      </c>
      <c r="K22" s="287"/>
      <c r="L22" s="287">
        <v>30</v>
      </c>
      <c r="M22" s="287"/>
      <c r="N22" s="287">
        <v>6</v>
      </c>
      <c r="O22" s="287"/>
      <c r="P22" s="287">
        <v>5</v>
      </c>
      <c r="Q22" s="287"/>
      <c r="R22" s="287">
        <v>5</v>
      </c>
      <c r="S22" s="287"/>
      <c r="T22" s="39"/>
      <c r="U22" s="39"/>
      <c r="V22" s="39"/>
      <c r="W22" s="39"/>
    </row>
    <row r="23" spans="1:23" s="99" customFormat="1" ht="16.5" customHeight="1" x14ac:dyDescent="0.2">
      <c r="A23" s="121"/>
      <c r="B23" s="289" t="s">
        <v>11</v>
      </c>
      <c r="C23" s="289"/>
      <c r="D23" s="289"/>
      <c r="E23" s="96">
        <f>SUM(E6:E22)</f>
        <v>248672488</v>
      </c>
      <c r="F23" s="94"/>
      <c r="G23" s="94">
        <f t="shared" si="0"/>
        <v>0</v>
      </c>
      <c r="H23" s="37">
        <f>SUM(H6:H22)</f>
        <v>34000000</v>
      </c>
      <c r="I23" s="122"/>
      <c r="J23" s="288"/>
      <c r="K23" s="288"/>
      <c r="L23" s="288"/>
      <c r="M23" s="288"/>
      <c r="N23" s="288"/>
      <c r="O23" s="288"/>
      <c r="P23" s="288"/>
      <c r="Q23" s="288"/>
      <c r="R23" s="288"/>
      <c r="S23" s="288"/>
      <c r="T23" s="123"/>
      <c r="U23" s="123"/>
      <c r="V23" s="123"/>
      <c r="W23" s="123"/>
    </row>
    <row r="24" spans="1:23" s="19" customFormat="1" ht="15.75" customHeight="1" x14ac:dyDescent="0.25">
      <c r="A24" s="249" t="s">
        <v>38</v>
      </c>
      <c r="B24" s="250"/>
      <c r="C24" s="250"/>
      <c r="D24" s="250"/>
      <c r="E24" s="250"/>
      <c r="F24" s="250"/>
      <c r="G24" s="250"/>
      <c r="H24" s="250"/>
      <c r="I24" s="251"/>
      <c r="J24" s="252"/>
      <c r="K24" s="252"/>
      <c r="L24" s="252"/>
      <c r="M24" s="252"/>
      <c r="N24" s="252"/>
      <c r="O24" s="252"/>
      <c r="P24" s="252"/>
      <c r="Q24" s="252"/>
      <c r="R24" s="252"/>
      <c r="S24" s="252"/>
      <c r="T24" s="39"/>
      <c r="U24" s="39"/>
      <c r="V24" s="39"/>
      <c r="W24" s="39"/>
    </row>
    <row r="25" spans="1:23" s="19" customFormat="1" ht="171.75" x14ac:dyDescent="0.25">
      <c r="A25" s="89">
        <v>1</v>
      </c>
      <c r="B25" s="95" t="s">
        <v>254</v>
      </c>
      <c r="C25" s="95" t="s">
        <v>66</v>
      </c>
      <c r="D25" s="95" t="s">
        <v>67</v>
      </c>
      <c r="E25" s="97">
        <v>35000000</v>
      </c>
      <c r="F25" s="95" t="s">
        <v>317</v>
      </c>
      <c r="G25" s="94">
        <f t="shared" si="0"/>
        <v>0</v>
      </c>
      <c r="H25" s="74"/>
      <c r="I25" s="74"/>
      <c r="J25" s="254"/>
      <c r="K25" s="254"/>
      <c r="L25" s="254"/>
      <c r="M25" s="254"/>
      <c r="N25" s="254"/>
      <c r="O25" s="254"/>
      <c r="P25" s="254"/>
      <c r="Q25" s="254"/>
      <c r="R25" s="254"/>
      <c r="S25" s="254"/>
      <c r="T25" s="39"/>
      <c r="U25" s="39"/>
      <c r="V25" s="39"/>
      <c r="W25" s="39"/>
    </row>
    <row r="26" spans="1:23" s="19" customFormat="1" ht="72" x14ac:dyDescent="0.25">
      <c r="A26" s="91">
        <v>2</v>
      </c>
      <c r="B26" s="98" t="s">
        <v>255</v>
      </c>
      <c r="C26" s="99" t="s">
        <v>256</v>
      </c>
      <c r="D26" s="99" t="s">
        <v>257</v>
      </c>
      <c r="E26" s="100">
        <v>6370650</v>
      </c>
      <c r="F26" s="77"/>
      <c r="G26" s="94">
        <f t="shared" si="0"/>
        <v>65</v>
      </c>
      <c r="H26" s="67">
        <v>3000000</v>
      </c>
      <c r="I26" s="74"/>
      <c r="J26" s="254">
        <v>6</v>
      </c>
      <c r="K26" s="254"/>
      <c r="L26" s="254">
        <v>38</v>
      </c>
      <c r="M26" s="254"/>
      <c r="N26" s="254">
        <v>7</v>
      </c>
      <c r="O26" s="254"/>
      <c r="P26" s="254">
        <v>7</v>
      </c>
      <c r="Q26" s="254"/>
      <c r="R26" s="254">
        <v>7</v>
      </c>
      <c r="S26" s="254"/>
      <c r="T26" s="39"/>
      <c r="U26" s="39"/>
      <c r="V26" s="39"/>
      <c r="W26" s="39"/>
    </row>
    <row r="27" spans="1:23" s="19" customFormat="1" ht="72" x14ac:dyDescent="0.25">
      <c r="A27" s="91">
        <v>3</v>
      </c>
      <c r="B27" s="98" t="s">
        <v>258</v>
      </c>
      <c r="C27" s="99" t="s">
        <v>259</v>
      </c>
      <c r="D27" s="99" t="s">
        <v>260</v>
      </c>
      <c r="E27" s="100">
        <v>10250000</v>
      </c>
      <c r="F27" s="77"/>
      <c r="G27" s="94">
        <f t="shared" si="0"/>
        <v>49</v>
      </c>
      <c r="H27" s="67">
        <v>4000000</v>
      </c>
      <c r="I27" s="74"/>
      <c r="J27" s="254">
        <v>6</v>
      </c>
      <c r="K27" s="254"/>
      <c r="L27" s="254">
        <v>26</v>
      </c>
      <c r="M27" s="254"/>
      <c r="N27" s="254">
        <v>5</v>
      </c>
      <c r="O27" s="254"/>
      <c r="P27" s="254">
        <v>6</v>
      </c>
      <c r="Q27" s="254"/>
      <c r="R27" s="254">
        <v>6</v>
      </c>
      <c r="S27" s="254"/>
      <c r="T27" s="39"/>
      <c r="U27" s="39"/>
      <c r="V27" s="39"/>
      <c r="W27" s="39"/>
    </row>
    <row r="28" spans="1:23" s="19" customFormat="1" ht="66.75" customHeight="1" x14ac:dyDescent="0.25">
      <c r="A28" s="91">
        <v>4</v>
      </c>
      <c r="B28" s="98" t="s">
        <v>261</v>
      </c>
      <c r="C28" s="99" t="s">
        <v>262</v>
      </c>
      <c r="D28" s="99" t="s">
        <v>263</v>
      </c>
      <c r="E28" s="100">
        <v>48670000</v>
      </c>
      <c r="F28" s="77"/>
      <c r="G28" s="94">
        <f t="shared" si="0"/>
        <v>50</v>
      </c>
      <c r="H28" s="74">
        <v>0</v>
      </c>
      <c r="I28" s="74"/>
      <c r="J28" s="254">
        <v>6</v>
      </c>
      <c r="K28" s="254"/>
      <c r="L28" s="254">
        <v>29</v>
      </c>
      <c r="M28" s="254"/>
      <c r="N28" s="254">
        <v>5</v>
      </c>
      <c r="O28" s="254"/>
      <c r="P28" s="254">
        <v>6</v>
      </c>
      <c r="Q28" s="254"/>
      <c r="R28" s="254">
        <v>4</v>
      </c>
      <c r="S28" s="254"/>
      <c r="T28" s="39"/>
      <c r="U28" s="39"/>
      <c r="V28" s="39"/>
      <c r="W28" s="39"/>
    </row>
    <row r="29" spans="1:23" s="19" customFormat="1" ht="72" x14ac:dyDescent="0.25">
      <c r="A29" s="91">
        <v>5</v>
      </c>
      <c r="B29" s="98" t="s">
        <v>264</v>
      </c>
      <c r="C29" s="99" t="s">
        <v>265</v>
      </c>
      <c r="D29" s="99" t="s">
        <v>266</v>
      </c>
      <c r="E29" s="100">
        <v>24500000</v>
      </c>
      <c r="F29" s="77"/>
      <c r="G29" s="94">
        <f t="shared" si="0"/>
        <v>61</v>
      </c>
      <c r="H29" s="74">
        <v>0</v>
      </c>
      <c r="I29" s="74"/>
      <c r="J29" s="254">
        <v>7</v>
      </c>
      <c r="K29" s="254"/>
      <c r="L29" s="254">
        <v>35</v>
      </c>
      <c r="M29" s="254"/>
      <c r="N29" s="254">
        <v>7</v>
      </c>
      <c r="O29" s="254"/>
      <c r="P29" s="254">
        <v>6</v>
      </c>
      <c r="Q29" s="254"/>
      <c r="R29" s="254">
        <v>6</v>
      </c>
      <c r="S29" s="254"/>
      <c r="T29" s="39"/>
      <c r="U29" s="39"/>
      <c r="V29" s="39"/>
      <c r="W29" s="39"/>
    </row>
    <row r="30" spans="1:23" s="19" customFormat="1" ht="72" x14ac:dyDescent="0.25">
      <c r="A30" s="91">
        <v>6</v>
      </c>
      <c r="B30" s="98" t="s">
        <v>267</v>
      </c>
      <c r="C30" s="99" t="s">
        <v>268</v>
      </c>
      <c r="D30" s="99" t="s">
        <v>269</v>
      </c>
      <c r="E30" s="100">
        <v>20000000</v>
      </c>
      <c r="F30" s="77"/>
      <c r="G30" s="94">
        <f t="shared" si="0"/>
        <v>66</v>
      </c>
      <c r="H30" s="67">
        <v>5000000</v>
      </c>
      <c r="I30" s="74"/>
      <c r="J30" s="254">
        <v>7</v>
      </c>
      <c r="K30" s="254"/>
      <c r="L30" s="254">
        <v>38</v>
      </c>
      <c r="M30" s="254"/>
      <c r="N30" s="254">
        <v>8</v>
      </c>
      <c r="O30" s="254"/>
      <c r="P30" s="254">
        <v>7</v>
      </c>
      <c r="Q30" s="254"/>
      <c r="R30" s="254">
        <v>6</v>
      </c>
      <c r="S30" s="254"/>
      <c r="T30" s="39"/>
      <c r="U30" s="39"/>
      <c r="V30" s="39"/>
      <c r="W30" s="39"/>
    </row>
    <row r="31" spans="1:23" s="19" customFormat="1" ht="72" x14ac:dyDescent="0.25">
      <c r="A31" s="91">
        <v>7</v>
      </c>
      <c r="B31" s="98" t="s">
        <v>270</v>
      </c>
      <c r="C31" s="99" t="s">
        <v>271</v>
      </c>
      <c r="D31" s="99" t="s">
        <v>272</v>
      </c>
      <c r="E31" s="100">
        <v>8938000</v>
      </c>
      <c r="F31" s="77"/>
      <c r="G31" s="94">
        <f t="shared" si="0"/>
        <v>68</v>
      </c>
      <c r="H31" s="67">
        <v>8000000</v>
      </c>
      <c r="I31" s="74"/>
      <c r="J31" s="254">
        <v>6</v>
      </c>
      <c r="K31" s="254"/>
      <c r="L31" s="254">
        <v>37</v>
      </c>
      <c r="M31" s="254"/>
      <c r="N31" s="254">
        <v>9</v>
      </c>
      <c r="O31" s="254"/>
      <c r="P31" s="254">
        <v>8</v>
      </c>
      <c r="Q31" s="254"/>
      <c r="R31" s="254">
        <v>8</v>
      </c>
      <c r="S31" s="254"/>
      <c r="T31" s="39"/>
      <c r="U31" s="39"/>
      <c r="V31" s="39"/>
      <c r="W31" s="39"/>
    </row>
    <row r="32" spans="1:23" s="99" customFormat="1" ht="14.25" x14ac:dyDescent="0.2">
      <c r="A32" s="121"/>
      <c r="B32" s="289" t="s">
        <v>11</v>
      </c>
      <c r="C32" s="289"/>
      <c r="D32" s="289"/>
      <c r="E32" s="96">
        <f>SUM(E25:E31)</f>
        <v>153728650</v>
      </c>
      <c r="F32" s="94"/>
      <c r="G32" s="94">
        <f t="shared" si="0"/>
        <v>0</v>
      </c>
      <c r="H32" s="37">
        <f>SUM(H26:H31)</f>
        <v>20000000</v>
      </c>
      <c r="I32" s="122"/>
      <c r="J32" s="288"/>
      <c r="K32" s="288"/>
      <c r="L32" s="288"/>
      <c r="M32" s="288"/>
      <c r="N32" s="288"/>
      <c r="O32" s="288"/>
      <c r="P32" s="288"/>
      <c r="Q32" s="288"/>
      <c r="R32" s="288"/>
      <c r="S32" s="288"/>
      <c r="T32" s="123"/>
      <c r="U32" s="123"/>
      <c r="V32" s="123"/>
      <c r="W32" s="123"/>
    </row>
    <row r="33" spans="1:23" s="99" customFormat="1" ht="22.5" customHeight="1" x14ac:dyDescent="0.2">
      <c r="A33" s="290" t="s">
        <v>37</v>
      </c>
      <c r="B33" s="291"/>
      <c r="C33" s="291"/>
      <c r="D33" s="291"/>
      <c r="E33" s="291"/>
      <c r="F33" s="291"/>
      <c r="G33" s="291"/>
      <c r="H33" s="291"/>
      <c r="I33" s="292"/>
      <c r="J33" s="293"/>
      <c r="K33" s="293"/>
      <c r="L33" s="293"/>
      <c r="M33" s="293"/>
      <c r="N33" s="293"/>
      <c r="O33" s="293"/>
      <c r="P33" s="293"/>
      <c r="Q33" s="293"/>
      <c r="R33" s="293"/>
      <c r="S33" s="293"/>
      <c r="T33" s="123"/>
      <c r="U33" s="123"/>
      <c r="V33" s="123"/>
      <c r="W33" s="123"/>
    </row>
    <row r="34" spans="1:23" s="19" customFormat="1" ht="62.25" customHeight="1" x14ac:dyDescent="0.25">
      <c r="A34" s="91">
        <v>1</v>
      </c>
      <c r="B34" s="99" t="s">
        <v>273</v>
      </c>
      <c r="C34" s="99" t="s">
        <v>274</v>
      </c>
      <c r="D34" s="99" t="s">
        <v>275</v>
      </c>
      <c r="E34" s="100">
        <v>20423000</v>
      </c>
      <c r="F34" s="77"/>
      <c r="G34" s="94">
        <f t="shared" si="0"/>
        <v>69</v>
      </c>
      <c r="H34" s="67">
        <v>6000000</v>
      </c>
      <c r="I34" s="74"/>
      <c r="J34" s="254">
        <v>7</v>
      </c>
      <c r="K34" s="254"/>
      <c r="L34" s="254">
        <v>38</v>
      </c>
      <c r="M34" s="254"/>
      <c r="N34" s="254">
        <v>10</v>
      </c>
      <c r="O34" s="254"/>
      <c r="P34" s="254">
        <v>7</v>
      </c>
      <c r="Q34" s="254"/>
      <c r="R34" s="254">
        <v>7</v>
      </c>
      <c r="S34" s="254"/>
      <c r="T34" s="39"/>
      <c r="U34" s="39"/>
      <c r="V34" s="39"/>
      <c r="W34" s="39"/>
    </row>
    <row r="35" spans="1:23" s="19" customFormat="1" ht="88.5" customHeight="1" x14ac:dyDescent="0.25">
      <c r="A35" s="91">
        <v>2</v>
      </c>
      <c r="B35" s="99" t="s">
        <v>276</v>
      </c>
      <c r="C35" s="99" t="s">
        <v>277</v>
      </c>
      <c r="D35" s="99" t="s">
        <v>278</v>
      </c>
      <c r="E35" s="100">
        <v>9678046</v>
      </c>
      <c r="F35" s="77"/>
      <c r="G35" s="94">
        <f t="shared" si="0"/>
        <v>68</v>
      </c>
      <c r="H35" s="67">
        <v>5000000</v>
      </c>
      <c r="I35" s="74"/>
      <c r="J35" s="254">
        <v>6</v>
      </c>
      <c r="K35" s="254"/>
      <c r="L35" s="254">
        <v>38</v>
      </c>
      <c r="M35" s="254"/>
      <c r="N35" s="254">
        <v>9</v>
      </c>
      <c r="O35" s="254"/>
      <c r="P35" s="254">
        <v>7</v>
      </c>
      <c r="Q35" s="254"/>
      <c r="R35" s="254">
        <v>8</v>
      </c>
      <c r="S35" s="254"/>
      <c r="T35" s="39"/>
      <c r="U35" s="39"/>
      <c r="V35" s="39"/>
      <c r="W35" s="39"/>
    </row>
    <row r="36" spans="1:23" x14ac:dyDescent="0.25">
      <c r="A36" s="34"/>
      <c r="B36" s="255" t="s">
        <v>11</v>
      </c>
      <c r="C36" s="255"/>
      <c r="D36" s="255"/>
      <c r="E36" s="101">
        <f>SUM(E34:E35)</f>
        <v>30101046</v>
      </c>
      <c r="F36" s="26"/>
      <c r="G36" s="26"/>
      <c r="H36" s="124">
        <f>SUM(H34:H35)</f>
        <v>11000000</v>
      </c>
      <c r="I36" s="28"/>
      <c r="J36" s="283"/>
      <c r="K36" s="283"/>
      <c r="L36" s="283"/>
      <c r="M36" s="283"/>
      <c r="N36" s="284"/>
      <c r="O36" s="285"/>
      <c r="P36" s="283"/>
      <c r="Q36" s="283"/>
      <c r="R36" s="281"/>
      <c r="S36" s="281"/>
    </row>
    <row r="37" spans="1:23" ht="26.25" customHeight="1" x14ac:dyDescent="0.25">
      <c r="A37" s="35"/>
      <c r="B37" s="11"/>
      <c r="C37" s="7"/>
      <c r="D37" s="7"/>
      <c r="E37" s="37">
        <f>(E36+E32+E23)</f>
        <v>432502184</v>
      </c>
      <c r="F37" s="7"/>
      <c r="G37" s="102" t="s">
        <v>12</v>
      </c>
      <c r="H37" s="37">
        <f>(H36+H32+H23)</f>
        <v>65000000</v>
      </c>
      <c r="I37" s="1"/>
      <c r="J37" s="14"/>
      <c r="K37" s="14"/>
      <c r="L37" s="14"/>
      <c r="M37" s="14"/>
      <c r="N37" s="14"/>
      <c r="O37" s="14"/>
      <c r="P37" s="14"/>
      <c r="Q37" s="14"/>
      <c r="R37" s="14"/>
      <c r="S37" s="14"/>
    </row>
  </sheetData>
  <mergeCells count="169">
    <mergeCell ref="B36:D36"/>
    <mergeCell ref="J36:K36"/>
    <mergeCell ref="L36:M36"/>
    <mergeCell ref="N36:O36"/>
    <mergeCell ref="P36:Q36"/>
    <mergeCell ref="R36:S36"/>
    <mergeCell ref="J34:K34"/>
    <mergeCell ref="L34:M34"/>
    <mergeCell ref="N34:O34"/>
    <mergeCell ref="P34:Q34"/>
    <mergeCell ref="R34:S34"/>
    <mergeCell ref="J35:K35"/>
    <mergeCell ref="L35:M35"/>
    <mergeCell ref="N35:O35"/>
    <mergeCell ref="P35:Q35"/>
    <mergeCell ref="R35:S35"/>
    <mergeCell ref="R32:S32"/>
    <mergeCell ref="A33:I33"/>
    <mergeCell ref="J33:K33"/>
    <mergeCell ref="L33:M33"/>
    <mergeCell ref="N33:O33"/>
    <mergeCell ref="P33:Q33"/>
    <mergeCell ref="R33:S33"/>
    <mergeCell ref="J31:K31"/>
    <mergeCell ref="L31:M31"/>
    <mergeCell ref="N31:O31"/>
    <mergeCell ref="P31:Q31"/>
    <mergeCell ref="R31:S31"/>
    <mergeCell ref="B32:D32"/>
    <mergeCell ref="J32:K32"/>
    <mergeCell ref="L32:M32"/>
    <mergeCell ref="N32:O32"/>
    <mergeCell ref="P32:Q32"/>
    <mergeCell ref="J29:K29"/>
    <mergeCell ref="L29:M29"/>
    <mergeCell ref="N29:O29"/>
    <mergeCell ref="P29:Q29"/>
    <mergeCell ref="R29:S29"/>
    <mergeCell ref="J30:K30"/>
    <mergeCell ref="L30:M30"/>
    <mergeCell ref="N30:O30"/>
    <mergeCell ref="P30:Q30"/>
    <mergeCell ref="R30:S30"/>
    <mergeCell ref="J27:K27"/>
    <mergeCell ref="L27:M27"/>
    <mergeCell ref="N27:O27"/>
    <mergeCell ref="P27:Q27"/>
    <mergeCell ref="R27:S27"/>
    <mergeCell ref="J28:K28"/>
    <mergeCell ref="L28:M28"/>
    <mergeCell ref="N28:O28"/>
    <mergeCell ref="P28:Q28"/>
    <mergeCell ref="R28:S28"/>
    <mergeCell ref="J25:K25"/>
    <mergeCell ref="L25:M25"/>
    <mergeCell ref="N25:O25"/>
    <mergeCell ref="P25:Q25"/>
    <mergeCell ref="R25:S25"/>
    <mergeCell ref="J26:K26"/>
    <mergeCell ref="L26:M26"/>
    <mergeCell ref="N26:O26"/>
    <mergeCell ref="P26:Q26"/>
    <mergeCell ref="R26:S26"/>
    <mergeCell ref="R23:S23"/>
    <mergeCell ref="A24:I24"/>
    <mergeCell ref="J24:K24"/>
    <mergeCell ref="L24:M24"/>
    <mergeCell ref="N24:O24"/>
    <mergeCell ref="P24:Q24"/>
    <mergeCell ref="R24:S24"/>
    <mergeCell ref="J22:K22"/>
    <mergeCell ref="L22:M22"/>
    <mergeCell ref="N22:O22"/>
    <mergeCell ref="P22:Q22"/>
    <mergeCell ref="R22:S22"/>
    <mergeCell ref="B23:D23"/>
    <mergeCell ref="J23:K23"/>
    <mergeCell ref="L23:M23"/>
    <mergeCell ref="N23:O23"/>
    <mergeCell ref="P23:Q23"/>
    <mergeCell ref="J20:K20"/>
    <mergeCell ref="L20:M20"/>
    <mergeCell ref="N20:O20"/>
    <mergeCell ref="P20:Q20"/>
    <mergeCell ref="R20:S20"/>
    <mergeCell ref="J21:K21"/>
    <mergeCell ref="L21:M21"/>
    <mergeCell ref="N21:O21"/>
    <mergeCell ref="P21:Q21"/>
    <mergeCell ref="R21:S21"/>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B1:E1"/>
    <mergeCell ref="J1:K5"/>
    <mergeCell ref="L1:M5"/>
    <mergeCell ref="N1:O5"/>
    <mergeCell ref="P1:Q5"/>
    <mergeCell ref="R1:S5"/>
    <mergeCell ref="A2:B2"/>
    <mergeCell ref="B3:C3"/>
    <mergeCell ref="A5:I5"/>
  </mergeCells>
  <pageMargins left="0.7" right="0.7" top="0.75" bottom="0.75" header="0.3" footer="0.3"/>
  <pageSetup paperSize="9" scale="43"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topLeftCell="A28" zoomScale="70" zoomScaleNormal="70" workbookViewId="0">
      <selection activeCell="J35" sqref="J35:K35"/>
    </sheetView>
  </sheetViews>
  <sheetFormatPr defaultColWidth="9.140625" defaultRowHeight="15" x14ac:dyDescent="0.25"/>
  <cols>
    <col min="1" max="1" width="9.140625" style="40" customWidth="1"/>
    <col min="2" max="2" width="31.5703125" style="15" customWidth="1"/>
    <col min="3" max="3" width="36.85546875" style="15" customWidth="1"/>
    <col min="4" max="4" width="32.140625" style="15" customWidth="1"/>
    <col min="5" max="5" width="15.7109375" style="41" customWidth="1"/>
    <col min="6" max="6" width="27.5703125" style="15" customWidth="1"/>
    <col min="7" max="7" width="14.28515625" style="15" customWidth="1"/>
    <col min="8" max="8" width="23.28515625" style="15" customWidth="1"/>
    <col min="9" max="9" width="17" style="15" customWidth="1"/>
    <col min="10" max="19" width="9.140625" style="15"/>
    <col min="20" max="23" width="9.140625" style="39"/>
    <col min="24" max="16384" width="9.140625" style="15"/>
  </cols>
  <sheetData>
    <row r="1" spans="1:23" x14ac:dyDescent="0.25">
      <c r="A1" s="107"/>
      <c r="B1" s="259" t="s">
        <v>20</v>
      </c>
      <c r="C1" s="259"/>
      <c r="D1" s="259"/>
      <c r="E1" s="260"/>
      <c r="F1" s="103"/>
      <c r="G1" s="73"/>
      <c r="H1" s="73"/>
      <c r="I1" s="104"/>
      <c r="J1" s="261" t="s">
        <v>21</v>
      </c>
      <c r="K1" s="262"/>
      <c r="L1" s="267" t="s">
        <v>22</v>
      </c>
      <c r="M1" s="262"/>
      <c r="N1" s="261" t="s">
        <v>23</v>
      </c>
      <c r="O1" s="268"/>
      <c r="P1" s="261" t="s">
        <v>325</v>
      </c>
      <c r="Q1" s="262"/>
      <c r="R1" s="261" t="s">
        <v>24</v>
      </c>
      <c r="S1" s="262"/>
    </row>
    <row r="2" spans="1:23" ht="15" customHeight="1" x14ac:dyDescent="0.25">
      <c r="A2" s="273" t="s">
        <v>1</v>
      </c>
      <c r="B2" s="274"/>
      <c r="C2" s="108"/>
      <c r="D2" s="110"/>
      <c r="E2" s="111"/>
      <c r="F2" s="105"/>
      <c r="G2" s="105"/>
      <c r="H2" s="73"/>
      <c r="I2" s="104"/>
      <c r="J2" s="263"/>
      <c r="K2" s="264"/>
      <c r="L2" s="263"/>
      <c r="M2" s="264"/>
      <c r="N2" s="269"/>
      <c r="O2" s="270"/>
      <c r="P2" s="263"/>
      <c r="Q2" s="264"/>
      <c r="R2" s="263"/>
      <c r="S2" s="264"/>
    </row>
    <row r="3" spans="1:23" ht="76.5" customHeight="1" x14ac:dyDescent="0.25">
      <c r="A3" s="91"/>
      <c r="B3" s="275" t="s">
        <v>334</v>
      </c>
      <c r="C3" s="276"/>
      <c r="D3" s="113" t="s">
        <v>2</v>
      </c>
      <c r="E3" s="111"/>
      <c r="F3" s="106"/>
      <c r="G3" s="105"/>
      <c r="H3" s="73"/>
      <c r="I3" s="104"/>
      <c r="J3" s="263"/>
      <c r="K3" s="264"/>
      <c r="L3" s="263"/>
      <c r="M3" s="264"/>
      <c r="N3" s="269"/>
      <c r="O3" s="270"/>
      <c r="P3" s="263"/>
      <c r="Q3" s="264"/>
      <c r="R3" s="263"/>
      <c r="S3" s="264"/>
    </row>
    <row r="4" spans="1:23" ht="57" x14ac:dyDescent="0.25">
      <c r="A4" s="114" t="s">
        <v>3</v>
      </c>
      <c r="B4" s="114" t="s">
        <v>4</v>
      </c>
      <c r="C4" s="114" t="s">
        <v>5</v>
      </c>
      <c r="D4" s="114" t="s">
        <v>6</v>
      </c>
      <c r="E4" s="115" t="s">
        <v>7</v>
      </c>
      <c r="F4" s="114" t="s">
        <v>8</v>
      </c>
      <c r="G4" s="116" t="s">
        <v>9</v>
      </c>
      <c r="H4" s="117" t="s">
        <v>42</v>
      </c>
      <c r="I4" s="118" t="s">
        <v>10</v>
      </c>
      <c r="J4" s="263"/>
      <c r="K4" s="264"/>
      <c r="L4" s="263"/>
      <c r="M4" s="264"/>
      <c r="N4" s="269"/>
      <c r="O4" s="270"/>
      <c r="P4" s="263"/>
      <c r="Q4" s="264"/>
      <c r="R4" s="263"/>
      <c r="S4" s="264"/>
    </row>
    <row r="5" spans="1:23" s="19" customFormat="1" ht="16.5" customHeight="1" thickBot="1" x14ac:dyDescent="0.3">
      <c r="A5" s="277" t="s">
        <v>36</v>
      </c>
      <c r="B5" s="278"/>
      <c r="C5" s="278"/>
      <c r="D5" s="278"/>
      <c r="E5" s="278"/>
      <c r="F5" s="278"/>
      <c r="G5" s="278"/>
      <c r="H5" s="278"/>
      <c r="I5" s="278"/>
      <c r="J5" s="265"/>
      <c r="K5" s="266"/>
      <c r="L5" s="265"/>
      <c r="M5" s="266"/>
      <c r="N5" s="271"/>
      <c r="O5" s="272"/>
      <c r="P5" s="265"/>
      <c r="Q5" s="266"/>
      <c r="R5" s="265"/>
      <c r="S5" s="266"/>
      <c r="T5" s="39"/>
      <c r="U5" s="39"/>
      <c r="V5" s="39"/>
      <c r="W5" s="39"/>
    </row>
    <row r="6" spans="1:23" s="19" customFormat="1" ht="72" x14ac:dyDescent="0.25">
      <c r="A6" s="89">
        <v>1</v>
      </c>
      <c r="B6" s="95" t="s">
        <v>205</v>
      </c>
      <c r="C6" s="95" t="s">
        <v>57</v>
      </c>
      <c r="D6" s="95" t="s">
        <v>58</v>
      </c>
      <c r="E6" s="97">
        <v>33000000</v>
      </c>
      <c r="F6" s="90" t="s">
        <v>333</v>
      </c>
      <c r="G6" s="182">
        <f>SUM(J6:S6)</f>
        <v>18.100000000000001</v>
      </c>
      <c r="H6" s="176">
        <v>300000</v>
      </c>
      <c r="I6" s="162"/>
      <c r="J6" s="296">
        <v>2.4</v>
      </c>
      <c r="K6" s="297"/>
      <c r="L6" s="296">
        <v>8.1999999999999993</v>
      </c>
      <c r="M6" s="297"/>
      <c r="N6" s="296">
        <v>2.6</v>
      </c>
      <c r="O6" s="297"/>
      <c r="P6" s="296">
        <v>2.4</v>
      </c>
      <c r="Q6" s="297"/>
      <c r="R6" s="296">
        <v>2.5</v>
      </c>
      <c r="S6" s="297"/>
      <c r="T6" s="39"/>
      <c r="U6" s="39"/>
      <c r="V6" s="39"/>
      <c r="W6" s="39"/>
    </row>
    <row r="7" spans="1:23" s="19" customFormat="1" ht="78.75" customHeight="1" x14ac:dyDescent="0.25">
      <c r="A7" s="91">
        <v>2</v>
      </c>
      <c r="B7" s="98" t="s">
        <v>206</v>
      </c>
      <c r="C7" s="99" t="s">
        <v>207</v>
      </c>
      <c r="D7" s="99" t="s">
        <v>208</v>
      </c>
      <c r="E7" s="100">
        <v>13879700</v>
      </c>
      <c r="F7" s="92"/>
      <c r="G7" s="182">
        <f t="shared" ref="G7:G35" si="0">SUM(J7:S7)</f>
        <v>25.700000000000003</v>
      </c>
      <c r="H7" s="176">
        <v>300000</v>
      </c>
      <c r="I7" s="162"/>
      <c r="J7" s="296">
        <v>4</v>
      </c>
      <c r="K7" s="297"/>
      <c r="L7" s="296">
        <v>10</v>
      </c>
      <c r="M7" s="297"/>
      <c r="N7" s="296">
        <v>3.6</v>
      </c>
      <c r="O7" s="297"/>
      <c r="P7" s="296">
        <v>3.6</v>
      </c>
      <c r="Q7" s="297"/>
      <c r="R7" s="296">
        <v>4.5</v>
      </c>
      <c r="S7" s="297"/>
      <c r="T7" s="39"/>
      <c r="U7" s="39"/>
      <c r="V7" s="39"/>
      <c r="W7" s="39"/>
    </row>
    <row r="8" spans="1:23" s="19" customFormat="1" ht="72" x14ac:dyDescent="0.25">
      <c r="A8" s="91">
        <v>3</v>
      </c>
      <c r="B8" s="98" t="s">
        <v>209</v>
      </c>
      <c r="C8" s="99" t="s">
        <v>210</v>
      </c>
      <c r="D8" s="99" t="s">
        <v>211</v>
      </c>
      <c r="E8" s="100">
        <v>7010000</v>
      </c>
      <c r="F8" s="92"/>
      <c r="G8" s="182">
        <f t="shared" si="0"/>
        <v>65.433333333333337</v>
      </c>
      <c r="H8" s="176">
        <v>5000000</v>
      </c>
      <c r="I8" s="162"/>
      <c r="J8" s="296">
        <v>6</v>
      </c>
      <c r="K8" s="297"/>
      <c r="L8" s="296">
        <v>34.333333333333336</v>
      </c>
      <c r="M8" s="297"/>
      <c r="N8" s="296">
        <v>8.1666666666666661</v>
      </c>
      <c r="O8" s="297"/>
      <c r="P8" s="296">
        <v>7.333333333333333</v>
      </c>
      <c r="Q8" s="297"/>
      <c r="R8" s="296">
        <v>9.6</v>
      </c>
      <c r="S8" s="297"/>
      <c r="T8" s="39"/>
      <c r="U8" s="39"/>
      <c r="V8" s="39"/>
      <c r="W8" s="39"/>
    </row>
    <row r="9" spans="1:23" ht="57.75" x14ac:dyDescent="0.25">
      <c r="A9" s="93">
        <v>4</v>
      </c>
      <c r="B9" s="98" t="s">
        <v>212</v>
      </c>
      <c r="C9" s="99" t="s">
        <v>213</v>
      </c>
      <c r="D9" s="99" t="s">
        <v>214</v>
      </c>
      <c r="E9" s="100">
        <v>6000000</v>
      </c>
      <c r="F9" s="92"/>
      <c r="G9" s="182">
        <f t="shared" si="0"/>
        <v>37.6</v>
      </c>
      <c r="H9" s="179">
        <v>500000</v>
      </c>
      <c r="I9" s="163"/>
      <c r="J9" s="296">
        <v>4.8</v>
      </c>
      <c r="K9" s="297"/>
      <c r="L9" s="296">
        <v>15</v>
      </c>
      <c r="M9" s="297"/>
      <c r="N9" s="296">
        <v>5.8</v>
      </c>
      <c r="O9" s="297"/>
      <c r="P9" s="296">
        <v>5</v>
      </c>
      <c r="Q9" s="297"/>
      <c r="R9" s="296">
        <v>7</v>
      </c>
      <c r="S9" s="297"/>
    </row>
    <row r="10" spans="1:23" s="19" customFormat="1" ht="72" x14ac:dyDescent="0.25">
      <c r="A10" s="91">
        <v>5</v>
      </c>
      <c r="B10" s="98" t="s">
        <v>215</v>
      </c>
      <c r="C10" s="99" t="s">
        <v>216</v>
      </c>
      <c r="D10" s="99" t="s">
        <v>217</v>
      </c>
      <c r="E10" s="100">
        <v>9000000</v>
      </c>
      <c r="F10" s="92"/>
      <c r="G10" s="182">
        <f t="shared" si="0"/>
        <v>37.966666666666669</v>
      </c>
      <c r="H10" s="179">
        <v>4000000</v>
      </c>
      <c r="I10" s="163"/>
      <c r="J10" s="296">
        <v>6.833333333333333</v>
      </c>
      <c r="K10" s="297"/>
      <c r="L10" s="296">
        <v>10</v>
      </c>
      <c r="M10" s="297"/>
      <c r="N10" s="296">
        <v>7.166666666666667</v>
      </c>
      <c r="O10" s="297"/>
      <c r="P10" s="296">
        <v>6.166666666666667</v>
      </c>
      <c r="Q10" s="297"/>
      <c r="R10" s="296">
        <v>7.8</v>
      </c>
      <c r="S10" s="297"/>
      <c r="T10" s="39"/>
      <c r="U10" s="39"/>
      <c r="V10" s="39"/>
      <c r="W10" s="39"/>
    </row>
    <row r="11" spans="1:23" s="19" customFormat="1" ht="86.25" x14ac:dyDescent="0.25">
      <c r="A11" s="91">
        <v>6</v>
      </c>
      <c r="B11" s="98" t="s">
        <v>218</v>
      </c>
      <c r="C11" s="99" t="s">
        <v>219</v>
      </c>
      <c r="D11" s="99" t="s">
        <v>220</v>
      </c>
      <c r="E11" s="100">
        <v>33016288</v>
      </c>
      <c r="F11" s="92"/>
      <c r="G11" s="182">
        <f t="shared" si="0"/>
        <v>55.8</v>
      </c>
      <c r="H11" s="176">
        <v>0</v>
      </c>
      <c r="I11" s="162"/>
      <c r="J11" s="296">
        <v>10</v>
      </c>
      <c r="K11" s="297"/>
      <c r="L11" s="296">
        <v>15.8</v>
      </c>
      <c r="M11" s="297"/>
      <c r="N11" s="296">
        <v>12</v>
      </c>
      <c r="O11" s="297"/>
      <c r="P11" s="296">
        <v>10</v>
      </c>
      <c r="Q11" s="297"/>
      <c r="R11" s="296">
        <v>8</v>
      </c>
      <c r="S11" s="297"/>
      <c r="T11" s="39"/>
      <c r="U11" s="39"/>
      <c r="V11" s="39"/>
      <c r="W11" s="39"/>
    </row>
    <row r="12" spans="1:23" s="19" customFormat="1" ht="72" x14ac:dyDescent="0.25">
      <c r="A12" s="91">
        <v>7</v>
      </c>
      <c r="B12" s="98" t="s">
        <v>221</v>
      </c>
      <c r="C12" s="99" t="s">
        <v>222</v>
      </c>
      <c r="D12" s="99" t="s">
        <v>223</v>
      </c>
      <c r="E12" s="100">
        <v>30000000</v>
      </c>
      <c r="F12" s="92"/>
      <c r="G12" s="182">
        <f t="shared" si="0"/>
        <v>65.066666666666663</v>
      </c>
      <c r="H12" s="176">
        <v>8000000</v>
      </c>
      <c r="I12" s="162"/>
      <c r="J12" s="296">
        <v>10</v>
      </c>
      <c r="K12" s="297"/>
      <c r="L12" s="296">
        <v>28.333333333333332</v>
      </c>
      <c r="M12" s="297"/>
      <c r="N12" s="296">
        <v>13</v>
      </c>
      <c r="O12" s="297"/>
      <c r="P12" s="296">
        <v>6.333333333333333</v>
      </c>
      <c r="Q12" s="297"/>
      <c r="R12" s="296">
        <v>7.4</v>
      </c>
      <c r="S12" s="297"/>
      <c r="T12" s="39"/>
      <c r="U12" s="39"/>
      <c r="V12" s="39"/>
      <c r="W12" s="39"/>
    </row>
    <row r="13" spans="1:23" s="19" customFormat="1" ht="72" x14ac:dyDescent="0.25">
      <c r="A13" s="93">
        <v>8</v>
      </c>
      <c r="B13" s="98" t="s">
        <v>224</v>
      </c>
      <c r="C13" s="99" t="s">
        <v>225</v>
      </c>
      <c r="D13" s="99" t="s">
        <v>226</v>
      </c>
      <c r="E13" s="100">
        <v>23312000</v>
      </c>
      <c r="F13" s="92"/>
      <c r="G13" s="182">
        <f t="shared" si="0"/>
        <v>29.900000000000002</v>
      </c>
      <c r="H13" s="176">
        <v>300000</v>
      </c>
      <c r="I13" s="162"/>
      <c r="J13" s="296">
        <v>3.6</v>
      </c>
      <c r="K13" s="297"/>
      <c r="L13" s="296">
        <v>15</v>
      </c>
      <c r="M13" s="297"/>
      <c r="N13" s="296">
        <v>3.2</v>
      </c>
      <c r="O13" s="297"/>
      <c r="P13" s="296">
        <v>3.6</v>
      </c>
      <c r="Q13" s="297"/>
      <c r="R13" s="296">
        <v>4.5</v>
      </c>
      <c r="S13" s="297"/>
      <c r="T13" s="39"/>
      <c r="U13" s="39"/>
      <c r="V13" s="39"/>
      <c r="W13" s="39"/>
    </row>
    <row r="14" spans="1:23" s="19" customFormat="1" ht="72" x14ac:dyDescent="0.25">
      <c r="A14" s="91">
        <v>9</v>
      </c>
      <c r="B14" s="98" t="s">
        <v>227</v>
      </c>
      <c r="C14" s="99" t="s">
        <v>228</v>
      </c>
      <c r="D14" s="99" t="s">
        <v>229</v>
      </c>
      <c r="E14" s="100">
        <v>25000000</v>
      </c>
      <c r="F14" s="92"/>
      <c r="G14" s="182">
        <f t="shared" si="0"/>
        <v>63.25</v>
      </c>
      <c r="H14" s="176">
        <v>300000</v>
      </c>
      <c r="I14" s="162"/>
      <c r="J14" s="296">
        <v>15</v>
      </c>
      <c r="K14" s="297"/>
      <c r="L14" s="296">
        <v>12</v>
      </c>
      <c r="M14" s="297"/>
      <c r="N14" s="296">
        <v>18</v>
      </c>
      <c r="O14" s="297"/>
      <c r="P14" s="296">
        <v>12</v>
      </c>
      <c r="Q14" s="297"/>
      <c r="R14" s="296">
        <v>6.25</v>
      </c>
      <c r="S14" s="297"/>
      <c r="T14" s="39"/>
      <c r="U14" s="39"/>
      <c r="V14" s="39"/>
      <c r="W14" s="39"/>
    </row>
    <row r="15" spans="1:23" s="19" customFormat="1" ht="72" x14ac:dyDescent="0.25">
      <c r="A15" s="91">
        <v>10</v>
      </c>
      <c r="B15" s="98" t="s">
        <v>230</v>
      </c>
      <c r="C15" s="99" t="s">
        <v>231</v>
      </c>
      <c r="D15" s="99" t="s">
        <v>232</v>
      </c>
      <c r="E15" s="100">
        <v>7462500</v>
      </c>
      <c r="F15" s="92"/>
      <c r="G15" s="182">
        <f t="shared" si="0"/>
        <v>31.7</v>
      </c>
      <c r="H15" s="176">
        <v>500000</v>
      </c>
      <c r="I15" s="162"/>
      <c r="J15" s="296">
        <v>5.2</v>
      </c>
      <c r="K15" s="297"/>
      <c r="L15" s="296">
        <v>10</v>
      </c>
      <c r="M15" s="297"/>
      <c r="N15" s="296">
        <v>4.8</v>
      </c>
      <c r="O15" s="297"/>
      <c r="P15" s="296">
        <v>5.2</v>
      </c>
      <c r="Q15" s="297"/>
      <c r="R15" s="296">
        <v>6.5</v>
      </c>
      <c r="S15" s="297"/>
      <c r="T15" s="39"/>
      <c r="U15" s="39"/>
      <c r="V15" s="39"/>
      <c r="W15" s="39"/>
    </row>
    <row r="16" spans="1:23" s="19" customFormat="1" ht="72" x14ac:dyDescent="0.25">
      <c r="A16" s="91">
        <v>11</v>
      </c>
      <c r="B16" s="98" t="s">
        <v>233</v>
      </c>
      <c r="C16" s="99" t="s">
        <v>234</v>
      </c>
      <c r="D16" s="99" t="s">
        <v>235</v>
      </c>
      <c r="E16" s="100">
        <v>17420000</v>
      </c>
      <c r="F16" s="92"/>
      <c r="G16" s="182">
        <f t="shared" si="0"/>
        <v>64.75</v>
      </c>
      <c r="H16" s="176">
        <v>500000</v>
      </c>
      <c r="I16" s="162"/>
      <c r="J16" s="296">
        <v>14</v>
      </c>
      <c r="K16" s="297"/>
      <c r="L16" s="296">
        <v>20</v>
      </c>
      <c r="M16" s="297"/>
      <c r="N16" s="296">
        <v>15</v>
      </c>
      <c r="O16" s="297"/>
      <c r="P16" s="296">
        <v>10</v>
      </c>
      <c r="Q16" s="297"/>
      <c r="R16" s="296">
        <v>5.75</v>
      </c>
      <c r="S16" s="297"/>
      <c r="T16" s="39"/>
      <c r="U16" s="39"/>
      <c r="V16" s="39"/>
      <c r="W16" s="39"/>
    </row>
    <row r="17" spans="1:23" s="19" customFormat="1" ht="86.25" x14ac:dyDescent="0.25">
      <c r="A17" s="93">
        <v>12</v>
      </c>
      <c r="B17" s="98" t="s">
        <v>236</v>
      </c>
      <c r="C17" s="99" t="s">
        <v>237</v>
      </c>
      <c r="D17" s="99" t="s">
        <v>238</v>
      </c>
      <c r="E17" s="100">
        <v>4500000</v>
      </c>
      <c r="F17" s="92"/>
      <c r="G17" s="182">
        <f t="shared" si="0"/>
        <v>68.5</v>
      </c>
      <c r="H17" s="176">
        <v>3000000</v>
      </c>
      <c r="I17" s="162"/>
      <c r="J17" s="296">
        <v>11.833333333333334</v>
      </c>
      <c r="K17" s="297"/>
      <c r="L17" s="296">
        <v>19.666666666666668</v>
      </c>
      <c r="M17" s="297"/>
      <c r="N17" s="296">
        <v>12</v>
      </c>
      <c r="O17" s="297"/>
      <c r="P17" s="296">
        <v>15</v>
      </c>
      <c r="Q17" s="297"/>
      <c r="R17" s="296">
        <v>10</v>
      </c>
      <c r="S17" s="297"/>
      <c r="T17" s="39"/>
      <c r="U17" s="39"/>
      <c r="V17" s="39"/>
      <c r="W17" s="39"/>
    </row>
    <row r="18" spans="1:23" s="19" customFormat="1" ht="72" x14ac:dyDescent="0.25">
      <c r="A18" s="91">
        <v>13</v>
      </c>
      <c r="B18" s="98" t="s">
        <v>239</v>
      </c>
      <c r="C18" s="99" t="s">
        <v>240</v>
      </c>
      <c r="D18" s="99" t="s">
        <v>241</v>
      </c>
      <c r="E18" s="100">
        <v>7000000</v>
      </c>
      <c r="F18" s="92"/>
      <c r="G18" s="182">
        <f>SUM(J18:S18)</f>
        <v>58.666666666666671</v>
      </c>
      <c r="H18" s="176">
        <v>0</v>
      </c>
      <c r="I18" s="162"/>
      <c r="J18" s="296">
        <v>10</v>
      </c>
      <c r="K18" s="297"/>
      <c r="L18" s="296">
        <v>16.666666666666668</v>
      </c>
      <c r="M18" s="297"/>
      <c r="N18" s="296">
        <v>12</v>
      </c>
      <c r="O18" s="297"/>
      <c r="P18" s="296">
        <v>10</v>
      </c>
      <c r="Q18" s="297"/>
      <c r="R18" s="296">
        <v>10</v>
      </c>
      <c r="S18" s="297"/>
      <c r="T18" s="39"/>
      <c r="U18" s="39"/>
      <c r="V18" s="39"/>
      <c r="W18" s="39"/>
    </row>
    <row r="19" spans="1:23" s="19" customFormat="1" ht="57.75" x14ac:dyDescent="0.25">
      <c r="A19" s="91">
        <v>14</v>
      </c>
      <c r="B19" s="98" t="s">
        <v>242</v>
      </c>
      <c r="C19" s="99" t="s">
        <v>243</v>
      </c>
      <c r="D19" s="99" t="s">
        <v>244</v>
      </c>
      <c r="E19" s="100">
        <v>9500000</v>
      </c>
      <c r="F19" s="92"/>
      <c r="G19" s="182">
        <f t="shared" si="0"/>
        <v>62.35</v>
      </c>
      <c r="H19" s="176">
        <v>0</v>
      </c>
      <c r="I19" s="162"/>
      <c r="J19" s="296">
        <v>15</v>
      </c>
      <c r="K19" s="297"/>
      <c r="L19" s="296">
        <v>13.6</v>
      </c>
      <c r="M19" s="297"/>
      <c r="N19" s="296">
        <v>16</v>
      </c>
      <c r="O19" s="297"/>
      <c r="P19" s="296">
        <v>12</v>
      </c>
      <c r="Q19" s="297"/>
      <c r="R19" s="296">
        <v>5.75</v>
      </c>
      <c r="S19" s="297"/>
      <c r="T19" s="39"/>
      <c r="U19" s="39"/>
      <c r="V19" s="39"/>
      <c r="W19" s="39"/>
    </row>
    <row r="20" spans="1:23" s="19" customFormat="1" ht="57.75" x14ac:dyDescent="0.25">
      <c r="A20" s="91">
        <v>15</v>
      </c>
      <c r="B20" s="98" t="s">
        <v>245</v>
      </c>
      <c r="C20" s="99" t="s">
        <v>246</v>
      </c>
      <c r="D20" s="99" t="s">
        <v>247</v>
      </c>
      <c r="E20" s="100">
        <v>7000000</v>
      </c>
      <c r="F20" s="92"/>
      <c r="G20" s="182">
        <f t="shared" si="0"/>
        <v>72.966666666666654</v>
      </c>
      <c r="H20" s="176">
        <v>4000000</v>
      </c>
      <c r="I20" s="162"/>
      <c r="J20" s="296">
        <v>16</v>
      </c>
      <c r="K20" s="297"/>
      <c r="L20" s="296">
        <v>22</v>
      </c>
      <c r="M20" s="297"/>
      <c r="N20" s="296">
        <v>12.166666666666666</v>
      </c>
      <c r="O20" s="297"/>
      <c r="P20" s="296">
        <v>16</v>
      </c>
      <c r="Q20" s="297"/>
      <c r="R20" s="296">
        <v>6.8</v>
      </c>
      <c r="S20" s="297"/>
      <c r="T20" s="39"/>
      <c r="U20" s="39"/>
      <c r="V20" s="39"/>
      <c r="W20" s="39"/>
    </row>
    <row r="21" spans="1:23" s="19" customFormat="1" ht="66.75" customHeight="1" x14ac:dyDescent="0.25">
      <c r="A21" s="93">
        <v>16</v>
      </c>
      <c r="B21" s="98" t="s">
        <v>248</v>
      </c>
      <c r="C21" s="99" t="s">
        <v>249</v>
      </c>
      <c r="D21" s="99" t="s">
        <v>250</v>
      </c>
      <c r="E21" s="100">
        <v>3460000</v>
      </c>
      <c r="F21" s="92"/>
      <c r="G21" s="182">
        <f t="shared" si="0"/>
        <v>26.75</v>
      </c>
      <c r="H21" s="176">
        <v>300000</v>
      </c>
      <c r="I21" s="162"/>
      <c r="J21" s="296">
        <v>4.4000000000000004</v>
      </c>
      <c r="K21" s="297"/>
      <c r="L21" s="296">
        <v>8</v>
      </c>
      <c r="M21" s="297"/>
      <c r="N21" s="296">
        <v>4</v>
      </c>
      <c r="O21" s="297"/>
      <c r="P21" s="296">
        <v>4.5999999999999996</v>
      </c>
      <c r="Q21" s="297"/>
      <c r="R21" s="296">
        <v>5.75</v>
      </c>
      <c r="S21" s="297"/>
      <c r="T21" s="39"/>
      <c r="U21" s="39"/>
      <c r="V21" s="39"/>
      <c r="W21" s="39"/>
    </row>
    <row r="22" spans="1:23" s="19" customFormat="1" ht="72" x14ac:dyDescent="0.25">
      <c r="A22" s="91">
        <v>17</v>
      </c>
      <c r="B22" s="98" t="s">
        <v>251</v>
      </c>
      <c r="C22" s="99" t="s">
        <v>252</v>
      </c>
      <c r="D22" s="99" t="s">
        <v>253</v>
      </c>
      <c r="E22" s="100">
        <v>12112000</v>
      </c>
      <c r="F22" s="92"/>
      <c r="G22" s="182">
        <f t="shared" si="0"/>
        <v>54.3</v>
      </c>
      <c r="H22" s="176">
        <v>300000</v>
      </c>
      <c r="I22" s="162"/>
      <c r="J22" s="296">
        <v>13</v>
      </c>
      <c r="K22" s="297"/>
      <c r="L22" s="296">
        <v>12.8</v>
      </c>
      <c r="M22" s="297"/>
      <c r="N22" s="296">
        <v>15</v>
      </c>
      <c r="O22" s="297"/>
      <c r="P22" s="296">
        <v>8</v>
      </c>
      <c r="Q22" s="297"/>
      <c r="R22" s="296">
        <v>5.5</v>
      </c>
      <c r="S22" s="297"/>
      <c r="T22" s="39"/>
      <c r="U22" s="39"/>
      <c r="V22" s="39"/>
      <c r="W22" s="39"/>
    </row>
    <row r="23" spans="1:23" s="19" customFormat="1" x14ac:dyDescent="0.25">
      <c r="A23" s="33"/>
      <c r="B23" s="253" t="s">
        <v>11</v>
      </c>
      <c r="C23" s="253"/>
      <c r="D23" s="253"/>
      <c r="E23" s="10">
        <f>SUM(E6:E22)</f>
        <v>248672488</v>
      </c>
      <c r="F23" s="9"/>
      <c r="G23" s="9">
        <f t="shared" si="0"/>
        <v>0</v>
      </c>
      <c r="H23" s="37">
        <f>SUM(H6:H22)</f>
        <v>27300000</v>
      </c>
      <c r="I23" s="13"/>
      <c r="J23" s="281"/>
      <c r="K23" s="281"/>
      <c r="L23" s="281"/>
      <c r="M23" s="281"/>
      <c r="N23" s="281"/>
      <c r="O23" s="281"/>
      <c r="P23" s="281"/>
      <c r="Q23" s="281"/>
      <c r="R23" s="281"/>
      <c r="S23" s="281"/>
      <c r="T23" s="39"/>
      <c r="U23" s="39"/>
      <c r="V23" s="39"/>
      <c r="W23" s="39"/>
    </row>
    <row r="24" spans="1:23" s="19" customFormat="1" ht="15.75" customHeight="1" x14ac:dyDescent="0.25">
      <c r="A24" s="249" t="s">
        <v>38</v>
      </c>
      <c r="B24" s="250"/>
      <c r="C24" s="250"/>
      <c r="D24" s="250"/>
      <c r="E24" s="250"/>
      <c r="F24" s="250"/>
      <c r="G24" s="250"/>
      <c r="H24" s="250"/>
      <c r="I24" s="251"/>
      <c r="J24" s="252"/>
      <c r="K24" s="252"/>
      <c r="L24" s="252"/>
      <c r="M24" s="252"/>
      <c r="N24" s="252"/>
      <c r="O24" s="252"/>
      <c r="P24" s="252"/>
      <c r="Q24" s="252"/>
      <c r="R24" s="252"/>
      <c r="S24" s="252"/>
      <c r="T24" s="39"/>
      <c r="U24" s="39"/>
      <c r="V24" s="39"/>
      <c r="W24" s="39"/>
    </row>
    <row r="25" spans="1:23" s="19" customFormat="1" ht="171.75" x14ac:dyDescent="0.25">
      <c r="A25" s="89">
        <v>1</v>
      </c>
      <c r="B25" s="95" t="s">
        <v>254</v>
      </c>
      <c r="C25" s="95" t="s">
        <v>66</v>
      </c>
      <c r="D25" s="95" t="s">
        <v>67</v>
      </c>
      <c r="E25" s="97">
        <v>35000000</v>
      </c>
      <c r="F25" s="95" t="s">
        <v>317</v>
      </c>
      <c r="G25" s="182">
        <f t="shared" si="0"/>
        <v>0</v>
      </c>
      <c r="H25" s="176"/>
      <c r="I25" s="164"/>
      <c r="J25" s="294">
        <v>0</v>
      </c>
      <c r="K25" s="295"/>
      <c r="L25" s="294">
        <v>0</v>
      </c>
      <c r="M25" s="295"/>
      <c r="N25" s="294">
        <v>0</v>
      </c>
      <c r="O25" s="295"/>
      <c r="P25" s="294">
        <v>0</v>
      </c>
      <c r="Q25" s="295"/>
      <c r="R25" s="294">
        <v>0</v>
      </c>
      <c r="S25" s="295"/>
      <c r="T25" s="39"/>
      <c r="U25" s="39"/>
      <c r="V25" s="39"/>
      <c r="W25" s="39"/>
    </row>
    <row r="26" spans="1:23" s="19" customFormat="1" ht="72" x14ac:dyDescent="0.25">
      <c r="A26" s="91">
        <v>2</v>
      </c>
      <c r="B26" s="98" t="s">
        <v>255</v>
      </c>
      <c r="C26" s="99" t="s">
        <v>256</v>
      </c>
      <c r="D26" s="99" t="s">
        <v>257</v>
      </c>
      <c r="E26" s="100">
        <v>6370650</v>
      </c>
      <c r="F26" s="77"/>
      <c r="G26" s="182">
        <f t="shared" si="0"/>
        <v>69</v>
      </c>
      <c r="H26" s="176">
        <v>300000</v>
      </c>
      <c r="I26" s="164"/>
      <c r="J26" s="294">
        <v>13</v>
      </c>
      <c r="K26" s="295"/>
      <c r="L26" s="294">
        <v>22</v>
      </c>
      <c r="M26" s="295"/>
      <c r="N26" s="294">
        <v>16</v>
      </c>
      <c r="O26" s="295"/>
      <c r="P26" s="294">
        <v>8</v>
      </c>
      <c r="Q26" s="295"/>
      <c r="R26" s="294">
        <v>10</v>
      </c>
      <c r="S26" s="295"/>
      <c r="T26" s="39"/>
      <c r="U26" s="39"/>
      <c r="V26" s="39"/>
      <c r="W26" s="39"/>
    </row>
    <row r="27" spans="1:23" s="19" customFormat="1" ht="72" x14ac:dyDescent="0.25">
      <c r="A27" s="91">
        <v>3</v>
      </c>
      <c r="B27" s="98" t="s">
        <v>258</v>
      </c>
      <c r="C27" s="99" t="s">
        <v>259</v>
      </c>
      <c r="D27" s="99" t="s">
        <v>260</v>
      </c>
      <c r="E27" s="100">
        <v>10250000</v>
      </c>
      <c r="F27" s="77"/>
      <c r="G27" s="182">
        <f t="shared" si="0"/>
        <v>30.5</v>
      </c>
      <c r="H27" s="176">
        <v>3000000</v>
      </c>
      <c r="I27" s="164"/>
      <c r="J27" s="294">
        <v>5.833333333333333</v>
      </c>
      <c r="K27" s="295"/>
      <c r="L27" s="294">
        <v>8</v>
      </c>
      <c r="M27" s="295"/>
      <c r="N27" s="294">
        <v>6</v>
      </c>
      <c r="O27" s="295"/>
      <c r="P27" s="294">
        <v>5.666666666666667</v>
      </c>
      <c r="Q27" s="295"/>
      <c r="R27" s="294">
        <v>5</v>
      </c>
      <c r="S27" s="295"/>
      <c r="T27" s="39"/>
      <c r="U27" s="39"/>
      <c r="V27" s="39"/>
      <c r="W27" s="39"/>
    </row>
    <row r="28" spans="1:23" s="19" customFormat="1" ht="66.75" customHeight="1" x14ac:dyDescent="0.25">
      <c r="A28" s="91">
        <v>4</v>
      </c>
      <c r="B28" s="98" t="s">
        <v>261</v>
      </c>
      <c r="C28" s="99" t="s">
        <v>262</v>
      </c>
      <c r="D28" s="99" t="s">
        <v>263</v>
      </c>
      <c r="E28" s="100">
        <v>48670000</v>
      </c>
      <c r="F28" s="77"/>
      <c r="G28" s="182">
        <f t="shared" si="0"/>
        <v>31.93333333333333</v>
      </c>
      <c r="H28" s="176">
        <v>300000</v>
      </c>
      <c r="I28" s="164"/>
      <c r="J28" s="294">
        <v>4.833333333333333</v>
      </c>
      <c r="K28" s="295"/>
      <c r="L28" s="294">
        <v>11</v>
      </c>
      <c r="M28" s="295"/>
      <c r="N28" s="294">
        <v>4.833333333333333</v>
      </c>
      <c r="O28" s="295"/>
      <c r="P28" s="294">
        <v>5.666666666666667</v>
      </c>
      <c r="Q28" s="295"/>
      <c r="R28" s="294">
        <v>5.6</v>
      </c>
      <c r="S28" s="295"/>
      <c r="T28" s="39"/>
      <c r="U28" s="39"/>
      <c r="V28" s="39"/>
      <c r="W28" s="39"/>
    </row>
    <row r="29" spans="1:23" s="19" customFormat="1" ht="72" x14ac:dyDescent="0.25">
      <c r="A29" s="91">
        <v>5</v>
      </c>
      <c r="B29" s="98" t="s">
        <v>264</v>
      </c>
      <c r="C29" s="99" t="s">
        <v>265</v>
      </c>
      <c r="D29" s="99" t="s">
        <v>266</v>
      </c>
      <c r="E29" s="100">
        <v>24500000</v>
      </c>
      <c r="F29" s="77"/>
      <c r="G29" s="182">
        <f t="shared" si="0"/>
        <v>66.8</v>
      </c>
      <c r="H29" s="176">
        <v>300000</v>
      </c>
      <c r="I29" s="164"/>
      <c r="J29" s="294">
        <v>15</v>
      </c>
      <c r="K29" s="295"/>
      <c r="L29" s="294">
        <v>14.8</v>
      </c>
      <c r="M29" s="295"/>
      <c r="N29" s="294">
        <v>12</v>
      </c>
      <c r="O29" s="295"/>
      <c r="P29" s="294">
        <v>15</v>
      </c>
      <c r="Q29" s="295"/>
      <c r="R29" s="294">
        <v>10</v>
      </c>
      <c r="S29" s="295"/>
      <c r="T29" s="39"/>
      <c r="U29" s="39"/>
      <c r="V29" s="39"/>
      <c r="W29" s="39"/>
    </row>
    <row r="30" spans="1:23" s="19" customFormat="1" ht="72" x14ac:dyDescent="0.25">
      <c r="A30" s="91">
        <v>6</v>
      </c>
      <c r="B30" s="98" t="s">
        <v>267</v>
      </c>
      <c r="C30" s="99" t="s">
        <v>268</v>
      </c>
      <c r="D30" s="99" t="s">
        <v>269</v>
      </c>
      <c r="E30" s="100">
        <v>20000000</v>
      </c>
      <c r="F30" s="77"/>
      <c r="G30" s="182">
        <f t="shared" si="0"/>
        <v>70</v>
      </c>
      <c r="H30" s="176">
        <v>4000000</v>
      </c>
      <c r="I30" s="164"/>
      <c r="J30" s="294">
        <v>15</v>
      </c>
      <c r="K30" s="295"/>
      <c r="L30" s="294">
        <v>20</v>
      </c>
      <c r="M30" s="295"/>
      <c r="N30" s="294">
        <v>12</v>
      </c>
      <c r="O30" s="295"/>
      <c r="P30" s="294">
        <v>15</v>
      </c>
      <c r="Q30" s="295"/>
      <c r="R30" s="294">
        <v>8</v>
      </c>
      <c r="S30" s="295"/>
      <c r="T30" s="39"/>
      <c r="U30" s="39"/>
      <c r="V30" s="39"/>
      <c r="W30" s="39"/>
    </row>
    <row r="31" spans="1:23" s="19" customFormat="1" ht="72" x14ac:dyDescent="0.25">
      <c r="A31" s="91">
        <v>7</v>
      </c>
      <c r="B31" s="98" t="s">
        <v>270</v>
      </c>
      <c r="C31" s="99" t="s">
        <v>271</v>
      </c>
      <c r="D31" s="99" t="s">
        <v>272</v>
      </c>
      <c r="E31" s="100">
        <v>8938000</v>
      </c>
      <c r="F31" s="77"/>
      <c r="G31" s="182">
        <f t="shared" si="0"/>
        <v>68.466666666666669</v>
      </c>
      <c r="H31" s="176">
        <v>8000000</v>
      </c>
      <c r="I31" s="164"/>
      <c r="J31" s="294">
        <v>18</v>
      </c>
      <c r="K31" s="295"/>
      <c r="L31" s="294">
        <v>28</v>
      </c>
      <c r="M31" s="295"/>
      <c r="N31" s="294">
        <v>7.833333333333333</v>
      </c>
      <c r="O31" s="295"/>
      <c r="P31" s="294">
        <v>6.833333333333333</v>
      </c>
      <c r="Q31" s="295"/>
      <c r="R31" s="294">
        <v>7.8</v>
      </c>
      <c r="S31" s="295"/>
      <c r="T31" s="39"/>
      <c r="U31" s="39"/>
      <c r="V31" s="39"/>
      <c r="W31" s="39"/>
    </row>
    <row r="32" spans="1:23" s="19" customFormat="1" x14ac:dyDescent="0.25">
      <c r="A32" s="33"/>
      <c r="B32" s="253" t="s">
        <v>11</v>
      </c>
      <c r="C32" s="253"/>
      <c r="D32" s="253"/>
      <c r="E32" s="10">
        <f>SUM(E25:E31)</f>
        <v>153728650</v>
      </c>
      <c r="F32" s="9"/>
      <c r="G32" s="9">
        <f t="shared" si="0"/>
        <v>0</v>
      </c>
      <c r="H32" s="56">
        <f>SUM(H26:H31)</f>
        <v>15900000</v>
      </c>
      <c r="I32" s="13"/>
      <c r="J32" s="281"/>
      <c r="K32" s="281"/>
      <c r="L32" s="281"/>
      <c r="M32" s="281"/>
      <c r="N32" s="281"/>
      <c r="O32" s="281"/>
      <c r="P32" s="281"/>
      <c r="Q32" s="281"/>
      <c r="R32" s="281"/>
      <c r="S32" s="281"/>
      <c r="T32" s="39"/>
      <c r="U32" s="39"/>
      <c r="V32" s="39"/>
      <c r="W32" s="39"/>
    </row>
    <row r="33" spans="1:23" s="19" customFormat="1" ht="15.75" customHeight="1" x14ac:dyDescent="0.25">
      <c r="A33" s="249" t="s">
        <v>37</v>
      </c>
      <c r="B33" s="250"/>
      <c r="C33" s="250"/>
      <c r="D33" s="250"/>
      <c r="E33" s="250"/>
      <c r="F33" s="250"/>
      <c r="G33" s="250"/>
      <c r="H33" s="250"/>
      <c r="I33" s="251"/>
      <c r="J33" s="252"/>
      <c r="K33" s="252"/>
      <c r="L33" s="252"/>
      <c r="M33" s="252"/>
      <c r="N33" s="252"/>
      <c r="O33" s="252"/>
      <c r="P33" s="252"/>
      <c r="Q33" s="252"/>
      <c r="R33" s="252"/>
      <c r="S33" s="252"/>
      <c r="T33" s="39"/>
      <c r="U33" s="39"/>
      <c r="V33" s="39"/>
      <c r="W33" s="39"/>
    </row>
    <row r="34" spans="1:23" s="19" customFormat="1" ht="62.25" customHeight="1" x14ac:dyDescent="0.25">
      <c r="A34" s="91">
        <v>1</v>
      </c>
      <c r="B34" s="99" t="s">
        <v>273</v>
      </c>
      <c r="C34" s="99" t="s">
        <v>274</v>
      </c>
      <c r="D34" s="99" t="s">
        <v>275</v>
      </c>
      <c r="E34" s="100">
        <v>20423000</v>
      </c>
      <c r="F34" s="77"/>
      <c r="G34" s="182">
        <f t="shared" si="0"/>
        <v>74.2</v>
      </c>
      <c r="H34" s="176">
        <v>5000000</v>
      </c>
      <c r="I34" s="165"/>
      <c r="J34" s="294">
        <v>15</v>
      </c>
      <c r="K34" s="295"/>
      <c r="L34" s="294">
        <v>28</v>
      </c>
      <c r="M34" s="295"/>
      <c r="N34" s="294">
        <v>15</v>
      </c>
      <c r="O34" s="295"/>
      <c r="P34" s="294">
        <v>8</v>
      </c>
      <c r="Q34" s="295"/>
      <c r="R34" s="294">
        <v>8.1999999999999993</v>
      </c>
      <c r="S34" s="295"/>
      <c r="T34" s="58"/>
      <c r="U34" s="39"/>
      <c r="V34" s="39"/>
      <c r="W34" s="39"/>
    </row>
    <row r="35" spans="1:23" s="19" customFormat="1" ht="88.5" customHeight="1" x14ac:dyDescent="0.25">
      <c r="A35" s="91">
        <v>2</v>
      </c>
      <c r="B35" s="99" t="s">
        <v>276</v>
      </c>
      <c r="C35" s="99" t="s">
        <v>277</v>
      </c>
      <c r="D35" s="99" t="s">
        <v>278</v>
      </c>
      <c r="E35" s="100">
        <v>9678046</v>
      </c>
      <c r="F35" s="77"/>
      <c r="G35" s="182">
        <f t="shared" si="0"/>
        <v>75.5</v>
      </c>
      <c r="H35" s="176">
        <v>5000000</v>
      </c>
      <c r="I35" s="165"/>
      <c r="J35" s="294">
        <v>15</v>
      </c>
      <c r="K35" s="295"/>
      <c r="L35" s="294">
        <v>29.5</v>
      </c>
      <c r="M35" s="295"/>
      <c r="N35" s="294">
        <v>15</v>
      </c>
      <c r="O35" s="295"/>
      <c r="P35" s="294">
        <v>8</v>
      </c>
      <c r="Q35" s="295"/>
      <c r="R35" s="294">
        <v>8</v>
      </c>
      <c r="S35" s="295"/>
      <c r="T35" s="58"/>
      <c r="U35" s="39"/>
      <c r="V35" s="39"/>
      <c r="W35" s="39"/>
    </row>
    <row r="36" spans="1:23" x14ac:dyDescent="0.25">
      <c r="A36" s="34"/>
      <c r="B36" s="255" t="s">
        <v>11</v>
      </c>
      <c r="C36" s="255"/>
      <c r="D36" s="255"/>
      <c r="E36" s="27">
        <f>SUM(E34:E35)</f>
        <v>30101046</v>
      </c>
      <c r="F36" s="26"/>
      <c r="G36" s="120"/>
      <c r="H36" s="124">
        <f>SUM(H34:H35)</f>
        <v>10000000</v>
      </c>
      <c r="I36" s="28"/>
      <c r="J36" s="283"/>
      <c r="K36" s="283"/>
      <c r="L36" s="283"/>
      <c r="M36" s="283"/>
      <c r="N36" s="284"/>
      <c r="O36" s="285"/>
      <c r="P36" s="283"/>
      <c r="Q36" s="283"/>
      <c r="R36" s="283"/>
      <c r="S36" s="284"/>
    </row>
    <row r="37" spans="1:23" x14ac:dyDescent="0.25">
      <c r="A37" s="35"/>
      <c r="B37" s="11"/>
      <c r="C37" s="7"/>
      <c r="D37" s="7"/>
      <c r="E37" s="37">
        <f>(E36+E32+E23)</f>
        <v>432502184</v>
      </c>
      <c r="F37" s="7"/>
      <c r="G37" s="102" t="s">
        <v>12</v>
      </c>
      <c r="H37" s="37">
        <f>(H36+H32+H23)</f>
        <v>53200000</v>
      </c>
      <c r="I37" s="1"/>
      <c r="J37" s="14"/>
      <c r="K37" s="14"/>
      <c r="L37" s="14"/>
      <c r="M37" s="14"/>
      <c r="N37" s="14"/>
      <c r="O37" s="14"/>
      <c r="P37" s="14"/>
      <c r="Q37" s="14"/>
      <c r="R37" s="14"/>
      <c r="S37" s="14"/>
    </row>
  </sheetData>
  <mergeCells count="169">
    <mergeCell ref="J22:K22"/>
    <mergeCell ref="L22:M22"/>
    <mergeCell ref="N22:O22"/>
    <mergeCell ref="J21:K21"/>
    <mergeCell ref="L21:M21"/>
    <mergeCell ref="N21:O21"/>
    <mergeCell ref="P21:Q21"/>
    <mergeCell ref="R21:S21"/>
    <mergeCell ref="J20:K20"/>
    <mergeCell ref="L20:M20"/>
    <mergeCell ref="N20:O20"/>
    <mergeCell ref="P20:Q20"/>
    <mergeCell ref="R20:S20"/>
    <mergeCell ref="P22:Q22"/>
    <mergeCell ref="R22:S22"/>
    <mergeCell ref="N15:O15"/>
    <mergeCell ref="P15:Q15"/>
    <mergeCell ref="R15:S15"/>
    <mergeCell ref="J16:K16"/>
    <mergeCell ref="L16:M16"/>
    <mergeCell ref="N16:O16"/>
    <mergeCell ref="P16:Q16"/>
    <mergeCell ref="R16:S16"/>
    <mergeCell ref="P9:Q9"/>
    <mergeCell ref="J13:K13"/>
    <mergeCell ref="L13:M13"/>
    <mergeCell ref="N13:O13"/>
    <mergeCell ref="P13:Q13"/>
    <mergeCell ref="R13:S13"/>
    <mergeCell ref="N14:O14"/>
    <mergeCell ref="P14:Q14"/>
    <mergeCell ref="R14:S14"/>
    <mergeCell ref="J14:K14"/>
    <mergeCell ref="L14:M14"/>
    <mergeCell ref="J15:K15"/>
    <mergeCell ref="L15:M15"/>
    <mergeCell ref="N8:O8"/>
    <mergeCell ref="P8:Q8"/>
    <mergeCell ref="R8:S8"/>
    <mergeCell ref="J9:K9"/>
    <mergeCell ref="J12:K12"/>
    <mergeCell ref="L12:M12"/>
    <mergeCell ref="N12:O12"/>
    <mergeCell ref="P12:Q12"/>
    <mergeCell ref="R12:S12"/>
    <mergeCell ref="L9:M9"/>
    <mergeCell ref="N9:O9"/>
    <mergeCell ref="R9:S9"/>
    <mergeCell ref="J8:K8"/>
    <mergeCell ref="L8:M8"/>
    <mergeCell ref="J11:K11"/>
    <mergeCell ref="L11:M11"/>
    <mergeCell ref="N11:O11"/>
    <mergeCell ref="P11:Q11"/>
    <mergeCell ref="R11:S11"/>
    <mergeCell ref="J10:K10"/>
    <mergeCell ref="L10:M10"/>
    <mergeCell ref="N10:O10"/>
    <mergeCell ref="P10:Q10"/>
    <mergeCell ref="R10:S10"/>
    <mergeCell ref="J19:K19"/>
    <mergeCell ref="L19:M19"/>
    <mergeCell ref="N19:O19"/>
    <mergeCell ref="P19:Q19"/>
    <mergeCell ref="R19:S19"/>
    <mergeCell ref="J17:K17"/>
    <mergeCell ref="L17:M17"/>
    <mergeCell ref="N17:O17"/>
    <mergeCell ref="P17:Q17"/>
    <mergeCell ref="R17:S17"/>
    <mergeCell ref="J18:K18"/>
    <mergeCell ref="L18:M18"/>
    <mergeCell ref="N18:O18"/>
    <mergeCell ref="P18:Q18"/>
    <mergeCell ref="R18:S18"/>
    <mergeCell ref="J6:K6"/>
    <mergeCell ref="L6:M6"/>
    <mergeCell ref="N6:O6"/>
    <mergeCell ref="P6:Q6"/>
    <mergeCell ref="R6:S6"/>
    <mergeCell ref="J7:K7"/>
    <mergeCell ref="L7:M7"/>
    <mergeCell ref="N7:O7"/>
    <mergeCell ref="P7:Q7"/>
    <mergeCell ref="R7:S7"/>
    <mergeCell ref="N29:O29"/>
    <mergeCell ref="L34:M34"/>
    <mergeCell ref="N34:O34"/>
    <mergeCell ref="P34:Q34"/>
    <mergeCell ref="R34:S34"/>
    <mergeCell ref="J31:K31"/>
    <mergeCell ref="L31:M31"/>
    <mergeCell ref="N31:O31"/>
    <mergeCell ref="P31:Q31"/>
    <mergeCell ref="R31:S31"/>
    <mergeCell ref="P29:Q29"/>
    <mergeCell ref="J30:K30"/>
    <mergeCell ref="L30:M30"/>
    <mergeCell ref="N30:O30"/>
    <mergeCell ref="P30:Q30"/>
    <mergeCell ref="R29:S29"/>
    <mergeCell ref="B36:D36"/>
    <mergeCell ref="J36:K36"/>
    <mergeCell ref="L36:M36"/>
    <mergeCell ref="N36:O36"/>
    <mergeCell ref="P36:Q36"/>
    <mergeCell ref="R36:S36"/>
    <mergeCell ref="R32:S32"/>
    <mergeCell ref="A33:I33"/>
    <mergeCell ref="J33:K33"/>
    <mergeCell ref="L33:M33"/>
    <mergeCell ref="N33:O33"/>
    <mergeCell ref="P33:Q33"/>
    <mergeCell ref="R33:S33"/>
    <mergeCell ref="B32:D32"/>
    <mergeCell ref="J32:K32"/>
    <mergeCell ref="L32:M32"/>
    <mergeCell ref="N32:O32"/>
    <mergeCell ref="P32:Q32"/>
    <mergeCell ref="J35:K35"/>
    <mergeCell ref="L35:M35"/>
    <mergeCell ref="N35:O35"/>
    <mergeCell ref="P35:Q35"/>
    <mergeCell ref="R35:S35"/>
    <mergeCell ref="J34:K34"/>
    <mergeCell ref="N27:O27"/>
    <mergeCell ref="P27:Q27"/>
    <mergeCell ref="R27:S27"/>
    <mergeCell ref="J27:K27"/>
    <mergeCell ref="L27:M27"/>
    <mergeCell ref="R30:S30"/>
    <mergeCell ref="L28:M28"/>
    <mergeCell ref="N28:O28"/>
    <mergeCell ref="R23:S23"/>
    <mergeCell ref="J25:K25"/>
    <mergeCell ref="L25:M25"/>
    <mergeCell ref="N25:O25"/>
    <mergeCell ref="P25:Q25"/>
    <mergeCell ref="R25:S25"/>
    <mergeCell ref="J26:K26"/>
    <mergeCell ref="L26:M26"/>
    <mergeCell ref="N26:O26"/>
    <mergeCell ref="P26:Q26"/>
    <mergeCell ref="R26:S26"/>
    <mergeCell ref="P28:Q28"/>
    <mergeCell ref="R28:S28"/>
    <mergeCell ref="J28:K28"/>
    <mergeCell ref="J29:K29"/>
    <mergeCell ref="L29:M29"/>
    <mergeCell ref="A24:I24"/>
    <mergeCell ref="J24:K24"/>
    <mergeCell ref="L24:M24"/>
    <mergeCell ref="N24:O24"/>
    <mergeCell ref="P24:Q24"/>
    <mergeCell ref="R24:S24"/>
    <mergeCell ref="B23:D23"/>
    <mergeCell ref="J23:K23"/>
    <mergeCell ref="L23:M23"/>
    <mergeCell ref="N23:O23"/>
    <mergeCell ref="P23:Q23"/>
    <mergeCell ref="B1:E1"/>
    <mergeCell ref="J1:K5"/>
    <mergeCell ref="L1:M5"/>
    <mergeCell ref="N1:O5"/>
    <mergeCell ref="P1:Q5"/>
    <mergeCell ref="R1:S5"/>
    <mergeCell ref="A2:B2"/>
    <mergeCell ref="B3:C3"/>
    <mergeCell ref="A5:I5"/>
  </mergeCells>
  <pageMargins left="0.7" right="0.7" top="0.75" bottom="0.75" header="0.3" footer="0.3"/>
  <pageSetup paperSize="9" scale="43"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zoomScale="70" zoomScaleNormal="70" workbookViewId="0">
      <selection activeCell="H26" sqref="H26"/>
    </sheetView>
  </sheetViews>
  <sheetFormatPr defaultColWidth="9.140625" defaultRowHeight="15" x14ac:dyDescent="0.25"/>
  <cols>
    <col min="1" max="1" width="9.140625" style="40" customWidth="1"/>
    <col min="2" max="2" width="31.5703125" style="15" customWidth="1"/>
    <col min="3" max="3" width="36.85546875" style="15" customWidth="1"/>
    <col min="4" max="4" width="32.140625" style="15" customWidth="1"/>
    <col min="5" max="5" width="15.7109375" style="41" customWidth="1"/>
    <col min="6" max="6" width="27.5703125" style="15" customWidth="1"/>
    <col min="7" max="7" width="14.28515625" style="15" customWidth="1"/>
    <col min="8" max="8" width="23.28515625" style="15" customWidth="1"/>
    <col min="9" max="9" width="20.28515625" style="15" customWidth="1"/>
    <col min="10" max="19" width="9.140625" style="15"/>
    <col min="20" max="23" width="9.140625" style="39"/>
    <col min="24" max="16384" width="9.140625" style="15"/>
  </cols>
  <sheetData>
    <row r="1" spans="1:23" x14ac:dyDescent="0.25">
      <c r="A1" s="107"/>
      <c r="B1" s="259" t="s">
        <v>20</v>
      </c>
      <c r="C1" s="259"/>
      <c r="D1" s="259"/>
      <c r="E1" s="260"/>
      <c r="F1" s="103"/>
      <c r="G1" s="73"/>
      <c r="H1" s="73"/>
      <c r="I1" s="104"/>
      <c r="J1" s="261" t="s">
        <v>21</v>
      </c>
      <c r="K1" s="262"/>
      <c r="L1" s="267" t="s">
        <v>22</v>
      </c>
      <c r="M1" s="262"/>
      <c r="N1" s="261" t="s">
        <v>23</v>
      </c>
      <c r="O1" s="268"/>
      <c r="P1" s="261" t="s">
        <v>325</v>
      </c>
      <c r="Q1" s="262"/>
      <c r="R1" s="261" t="s">
        <v>24</v>
      </c>
      <c r="S1" s="262"/>
    </row>
    <row r="2" spans="1:23" ht="15" customHeight="1" x14ac:dyDescent="0.25">
      <c r="A2" s="273" t="s">
        <v>1</v>
      </c>
      <c r="B2" s="274"/>
      <c r="C2" s="108"/>
      <c r="D2" s="110"/>
      <c r="E2" s="111"/>
      <c r="F2" s="105"/>
      <c r="G2" s="105"/>
      <c r="H2" s="73"/>
      <c r="I2" s="104"/>
      <c r="J2" s="263"/>
      <c r="K2" s="264"/>
      <c r="L2" s="263"/>
      <c r="M2" s="264"/>
      <c r="N2" s="269"/>
      <c r="O2" s="270"/>
      <c r="P2" s="263"/>
      <c r="Q2" s="264"/>
      <c r="R2" s="263"/>
      <c r="S2" s="264"/>
    </row>
    <row r="3" spans="1:23" ht="76.5" customHeight="1" x14ac:dyDescent="0.25">
      <c r="A3" s="91"/>
      <c r="B3" s="275" t="s">
        <v>334</v>
      </c>
      <c r="C3" s="276"/>
      <c r="D3" s="113" t="s">
        <v>2</v>
      </c>
      <c r="E3" s="111"/>
      <c r="F3" s="106"/>
      <c r="G3" s="105"/>
      <c r="H3" s="73"/>
      <c r="I3" s="104"/>
      <c r="J3" s="263"/>
      <c r="K3" s="264"/>
      <c r="L3" s="263"/>
      <c r="M3" s="264"/>
      <c r="N3" s="269"/>
      <c r="O3" s="270"/>
      <c r="P3" s="263"/>
      <c r="Q3" s="264"/>
      <c r="R3" s="263"/>
      <c r="S3" s="264"/>
    </row>
    <row r="4" spans="1:23" ht="42.75" x14ac:dyDescent="0.25">
      <c r="A4" s="114" t="s">
        <v>3</v>
      </c>
      <c r="B4" s="114" t="s">
        <v>4</v>
      </c>
      <c r="C4" s="114" t="s">
        <v>5</v>
      </c>
      <c r="D4" s="114" t="s">
        <v>6</v>
      </c>
      <c r="E4" s="115" t="s">
        <v>7</v>
      </c>
      <c r="F4" s="114" t="s">
        <v>8</v>
      </c>
      <c r="G4" s="116" t="s">
        <v>9</v>
      </c>
      <c r="H4" s="117" t="s">
        <v>42</v>
      </c>
      <c r="I4" s="118" t="s">
        <v>10</v>
      </c>
      <c r="J4" s="263"/>
      <c r="K4" s="264"/>
      <c r="L4" s="263"/>
      <c r="M4" s="264"/>
      <c r="N4" s="269"/>
      <c r="O4" s="270"/>
      <c r="P4" s="263"/>
      <c r="Q4" s="264"/>
      <c r="R4" s="263"/>
      <c r="S4" s="264"/>
    </row>
    <row r="5" spans="1:23" s="19" customFormat="1" ht="16.5" customHeight="1" thickBot="1" x14ac:dyDescent="0.3">
      <c r="A5" s="277" t="s">
        <v>36</v>
      </c>
      <c r="B5" s="278"/>
      <c r="C5" s="278"/>
      <c r="D5" s="278"/>
      <c r="E5" s="278"/>
      <c r="F5" s="278"/>
      <c r="G5" s="278"/>
      <c r="H5" s="278"/>
      <c r="I5" s="278"/>
      <c r="J5" s="265"/>
      <c r="K5" s="266"/>
      <c r="L5" s="265"/>
      <c r="M5" s="266"/>
      <c r="N5" s="271"/>
      <c r="O5" s="272"/>
      <c r="P5" s="265"/>
      <c r="Q5" s="266"/>
      <c r="R5" s="265"/>
      <c r="S5" s="266"/>
      <c r="T5" s="39"/>
      <c r="U5" s="39"/>
      <c r="V5" s="39"/>
      <c r="W5" s="39"/>
    </row>
    <row r="6" spans="1:23" s="19" customFormat="1" ht="72" x14ac:dyDescent="0.25">
      <c r="A6" s="89">
        <v>1</v>
      </c>
      <c r="B6" s="95" t="s">
        <v>205</v>
      </c>
      <c r="C6" s="95" t="s">
        <v>57</v>
      </c>
      <c r="D6" s="95" t="s">
        <v>58</v>
      </c>
      <c r="E6" s="97">
        <v>33000000</v>
      </c>
      <c r="F6" s="90" t="s">
        <v>333</v>
      </c>
      <c r="G6" s="94">
        <f>SUM(J6:S6)</f>
        <v>0</v>
      </c>
      <c r="H6" s="67">
        <v>0</v>
      </c>
      <c r="I6" s="67"/>
      <c r="J6" s="298">
        <v>0</v>
      </c>
      <c r="K6" s="298"/>
      <c r="L6" s="298">
        <v>0</v>
      </c>
      <c r="M6" s="298"/>
      <c r="N6" s="298">
        <v>0</v>
      </c>
      <c r="O6" s="298"/>
      <c r="P6" s="298">
        <v>0</v>
      </c>
      <c r="Q6" s="298"/>
      <c r="R6" s="298">
        <v>0</v>
      </c>
      <c r="S6" s="298"/>
      <c r="T6" s="39"/>
      <c r="U6" s="39"/>
      <c r="V6" s="39"/>
      <c r="W6" s="39"/>
    </row>
    <row r="7" spans="1:23" s="19" customFormat="1" ht="84.75" customHeight="1" x14ac:dyDescent="0.25">
      <c r="A7" s="91">
        <v>2</v>
      </c>
      <c r="B7" s="98" t="s">
        <v>206</v>
      </c>
      <c r="C7" s="99" t="s">
        <v>207</v>
      </c>
      <c r="D7" s="99" t="s">
        <v>208</v>
      </c>
      <c r="E7" s="100">
        <v>13879700</v>
      </c>
      <c r="F7" s="92"/>
      <c r="G7" s="181">
        <f>SUM(J7:S7)</f>
        <v>37</v>
      </c>
      <c r="H7" s="67">
        <v>0</v>
      </c>
      <c r="I7" s="67"/>
      <c r="J7" s="280">
        <v>5</v>
      </c>
      <c r="K7" s="280"/>
      <c r="L7" s="280">
        <v>20</v>
      </c>
      <c r="M7" s="280"/>
      <c r="N7" s="280">
        <v>2</v>
      </c>
      <c r="O7" s="280"/>
      <c r="P7" s="280">
        <v>5</v>
      </c>
      <c r="Q7" s="280"/>
      <c r="R7" s="280">
        <v>5</v>
      </c>
      <c r="S7" s="280"/>
      <c r="T7" s="39"/>
      <c r="U7" s="39"/>
      <c r="V7" s="39"/>
      <c r="W7" s="39"/>
    </row>
    <row r="8" spans="1:23" s="19" customFormat="1" ht="72" x14ac:dyDescent="0.25">
      <c r="A8" s="91">
        <v>3</v>
      </c>
      <c r="B8" s="98" t="s">
        <v>209</v>
      </c>
      <c r="C8" s="99" t="s">
        <v>210</v>
      </c>
      <c r="D8" s="99" t="s">
        <v>211</v>
      </c>
      <c r="E8" s="100">
        <v>7010000</v>
      </c>
      <c r="F8" s="92"/>
      <c r="G8" s="94">
        <f t="shared" ref="G8:G35" si="0">SUM(J8:S8)</f>
        <v>65</v>
      </c>
      <c r="H8" s="67">
        <v>7000000</v>
      </c>
      <c r="I8" s="67"/>
      <c r="J8" s="280">
        <v>8</v>
      </c>
      <c r="K8" s="280"/>
      <c r="L8" s="280">
        <v>35</v>
      </c>
      <c r="M8" s="280"/>
      <c r="N8" s="280">
        <v>8</v>
      </c>
      <c r="O8" s="280"/>
      <c r="P8" s="280">
        <v>7</v>
      </c>
      <c r="Q8" s="280"/>
      <c r="R8" s="280">
        <v>7</v>
      </c>
      <c r="S8" s="280"/>
      <c r="T8" s="39"/>
      <c r="U8" s="39"/>
      <c r="V8" s="39"/>
      <c r="W8" s="39"/>
    </row>
    <row r="9" spans="1:23" ht="57.75" x14ac:dyDescent="0.25">
      <c r="A9" s="93">
        <v>4</v>
      </c>
      <c r="B9" s="98" t="s">
        <v>212</v>
      </c>
      <c r="C9" s="99" t="s">
        <v>213</v>
      </c>
      <c r="D9" s="99" t="s">
        <v>214</v>
      </c>
      <c r="E9" s="100">
        <v>6000000</v>
      </c>
      <c r="F9" s="92"/>
      <c r="G9" s="94">
        <f t="shared" si="0"/>
        <v>46</v>
      </c>
      <c r="H9" s="76">
        <v>2000000</v>
      </c>
      <c r="I9" s="76"/>
      <c r="J9" s="280">
        <v>6</v>
      </c>
      <c r="K9" s="280"/>
      <c r="L9" s="280">
        <v>20</v>
      </c>
      <c r="M9" s="280"/>
      <c r="N9" s="280">
        <v>7</v>
      </c>
      <c r="O9" s="280"/>
      <c r="P9" s="280">
        <v>6</v>
      </c>
      <c r="Q9" s="280"/>
      <c r="R9" s="280">
        <v>7</v>
      </c>
      <c r="S9" s="280"/>
    </row>
    <row r="10" spans="1:23" s="19" customFormat="1" ht="72" x14ac:dyDescent="0.25">
      <c r="A10" s="91">
        <v>5</v>
      </c>
      <c r="B10" s="98" t="s">
        <v>215</v>
      </c>
      <c r="C10" s="99" t="s">
        <v>216</v>
      </c>
      <c r="D10" s="99" t="s">
        <v>217</v>
      </c>
      <c r="E10" s="100">
        <v>9000000</v>
      </c>
      <c r="F10" s="92"/>
      <c r="G10" s="94">
        <f t="shared" si="0"/>
        <v>47</v>
      </c>
      <c r="H10" s="76">
        <v>4000000</v>
      </c>
      <c r="I10" s="76"/>
      <c r="J10" s="280">
        <v>7</v>
      </c>
      <c r="K10" s="280"/>
      <c r="L10" s="280">
        <v>24</v>
      </c>
      <c r="M10" s="280"/>
      <c r="N10" s="280">
        <v>6</v>
      </c>
      <c r="O10" s="280"/>
      <c r="P10" s="280">
        <v>5</v>
      </c>
      <c r="Q10" s="280"/>
      <c r="R10" s="280">
        <v>5</v>
      </c>
      <c r="S10" s="280"/>
      <c r="T10" s="39"/>
      <c r="U10" s="39"/>
      <c r="V10" s="39"/>
      <c r="W10" s="39"/>
    </row>
    <row r="11" spans="1:23" s="19" customFormat="1" ht="86.25" x14ac:dyDescent="0.25">
      <c r="A11" s="91">
        <v>6</v>
      </c>
      <c r="B11" s="98" t="s">
        <v>218</v>
      </c>
      <c r="C11" s="99" t="s">
        <v>219</v>
      </c>
      <c r="D11" s="99" t="s">
        <v>220</v>
      </c>
      <c r="E11" s="100">
        <v>33016288</v>
      </c>
      <c r="F11" s="92"/>
      <c r="G11" s="94">
        <f t="shared" si="0"/>
        <v>51</v>
      </c>
      <c r="H11" s="67">
        <v>0</v>
      </c>
      <c r="I11" s="67"/>
      <c r="J11" s="280">
        <v>8</v>
      </c>
      <c r="K11" s="280"/>
      <c r="L11" s="280">
        <v>28</v>
      </c>
      <c r="M11" s="280"/>
      <c r="N11" s="280">
        <v>4</v>
      </c>
      <c r="O11" s="280"/>
      <c r="P11" s="280">
        <v>4</v>
      </c>
      <c r="Q11" s="280"/>
      <c r="R11" s="280">
        <v>7</v>
      </c>
      <c r="S11" s="280"/>
      <c r="T11" s="39"/>
      <c r="U11" s="39"/>
      <c r="V11" s="39"/>
      <c r="W11" s="39"/>
    </row>
    <row r="12" spans="1:23" s="19" customFormat="1" ht="72" x14ac:dyDescent="0.25">
      <c r="A12" s="91">
        <v>7</v>
      </c>
      <c r="B12" s="98" t="s">
        <v>221</v>
      </c>
      <c r="C12" s="99" t="s">
        <v>222</v>
      </c>
      <c r="D12" s="99" t="s">
        <v>223</v>
      </c>
      <c r="E12" s="100">
        <v>30000000</v>
      </c>
      <c r="F12" s="92"/>
      <c r="G12" s="94">
        <f t="shared" si="0"/>
        <v>55</v>
      </c>
      <c r="H12" s="67">
        <v>0</v>
      </c>
      <c r="I12" s="67"/>
      <c r="J12" s="280">
        <v>7</v>
      </c>
      <c r="K12" s="280"/>
      <c r="L12" s="280">
        <v>30</v>
      </c>
      <c r="M12" s="280"/>
      <c r="N12" s="280">
        <v>6</v>
      </c>
      <c r="O12" s="280"/>
      <c r="P12" s="280">
        <v>6</v>
      </c>
      <c r="Q12" s="280"/>
      <c r="R12" s="280">
        <v>6</v>
      </c>
      <c r="S12" s="280"/>
      <c r="T12" s="39"/>
      <c r="U12" s="39"/>
      <c r="V12" s="39"/>
      <c r="W12" s="39"/>
    </row>
    <row r="13" spans="1:23" s="19" customFormat="1" ht="72" x14ac:dyDescent="0.25">
      <c r="A13" s="93">
        <v>8</v>
      </c>
      <c r="B13" s="98" t="s">
        <v>224</v>
      </c>
      <c r="C13" s="99" t="s">
        <v>225</v>
      </c>
      <c r="D13" s="99" t="s">
        <v>226</v>
      </c>
      <c r="E13" s="100">
        <v>23312000</v>
      </c>
      <c r="F13" s="92"/>
      <c r="G13" s="94">
        <f t="shared" si="0"/>
        <v>18</v>
      </c>
      <c r="H13" s="67">
        <v>0</v>
      </c>
      <c r="I13" s="67"/>
      <c r="J13" s="280">
        <v>2</v>
      </c>
      <c r="K13" s="280"/>
      <c r="L13" s="280">
        <v>10</v>
      </c>
      <c r="M13" s="280"/>
      <c r="N13" s="280">
        <v>2</v>
      </c>
      <c r="O13" s="280"/>
      <c r="P13" s="280">
        <v>2</v>
      </c>
      <c r="Q13" s="280"/>
      <c r="R13" s="280">
        <v>2</v>
      </c>
      <c r="S13" s="280"/>
      <c r="T13" s="39"/>
      <c r="U13" s="39"/>
      <c r="V13" s="39"/>
      <c r="W13" s="39"/>
    </row>
    <row r="14" spans="1:23" s="19" customFormat="1" ht="72" x14ac:dyDescent="0.25">
      <c r="A14" s="91">
        <v>9</v>
      </c>
      <c r="B14" s="98" t="s">
        <v>227</v>
      </c>
      <c r="C14" s="99" t="s">
        <v>228</v>
      </c>
      <c r="D14" s="99" t="s">
        <v>229</v>
      </c>
      <c r="E14" s="100">
        <v>25000000</v>
      </c>
      <c r="F14" s="92"/>
      <c r="G14" s="94">
        <f t="shared" si="0"/>
        <v>51</v>
      </c>
      <c r="H14" s="67">
        <v>2000000</v>
      </c>
      <c r="I14" s="67"/>
      <c r="J14" s="280">
        <v>8</v>
      </c>
      <c r="K14" s="280"/>
      <c r="L14" s="280">
        <v>25</v>
      </c>
      <c r="M14" s="280"/>
      <c r="N14" s="280">
        <v>3</v>
      </c>
      <c r="O14" s="280"/>
      <c r="P14" s="280">
        <v>5</v>
      </c>
      <c r="Q14" s="280"/>
      <c r="R14" s="280">
        <v>10</v>
      </c>
      <c r="S14" s="280"/>
      <c r="T14" s="39"/>
      <c r="U14" s="39"/>
      <c r="V14" s="39"/>
      <c r="W14" s="39"/>
    </row>
    <row r="15" spans="1:23" s="19" customFormat="1" ht="72" x14ac:dyDescent="0.25">
      <c r="A15" s="91">
        <v>10</v>
      </c>
      <c r="B15" s="98" t="s">
        <v>230</v>
      </c>
      <c r="C15" s="99" t="s">
        <v>231</v>
      </c>
      <c r="D15" s="99" t="s">
        <v>232</v>
      </c>
      <c r="E15" s="100">
        <v>7462500</v>
      </c>
      <c r="F15" s="92"/>
      <c r="G15" s="94">
        <f t="shared" si="0"/>
        <v>49</v>
      </c>
      <c r="H15" s="67">
        <v>5000000</v>
      </c>
      <c r="I15" s="67"/>
      <c r="J15" s="280">
        <v>6</v>
      </c>
      <c r="K15" s="280"/>
      <c r="L15" s="280">
        <v>24</v>
      </c>
      <c r="M15" s="280"/>
      <c r="N15" s="280">
        <v>5</v>
      </c>
      <c r="O15" s="280"/>
      <c r="P15" s="280">
        <v>7</v>
      </c>
      <c r="Q15" s="280"/>
      <c r="R15" s="280">
        <v>7</v>
      </c>
      <c r="S15" s="280"/>
      <c r="T15" s="39"/>
      <c r="U15" s="39"/>
      <c r="V15" s="39"/>
      <c r="W15" s="39"/>
    </row>
    <row r="16" spans="1:23" s="19" customFormat="1" ht="72" x14ac:dyDescent="0.25">
      <c r="A16" s="91">
        <v>11</v>
      </c>
      <c r="B16" s="98" t="s">
        <v>233</v>
      </c>
      <c r="C16" s="99" t="s">
        <v>234</v>
      </c>
      <c r="D16" s="99" t="s">
        <v>235</v>
      </c>
      <c r="E16" s="100">
        <v>17420000</v>
      </c>
      <c r="F16" s="92"/>
      <c r="G16" s="94">
        <f t="shared" si="0"/>
        <v>51</v>
      </c>
      <c r="H16" s="67">
        <v>0</v>
      </c>
      <c r="I16" s="67"/>
      <c r="J16" s="280">
        <v>6</v>
      </c>
      <c r="K16" s="280"/>
      <c r="L16" s="280">
        <v>25</v>
      </c>
      <c r="M16" s="280"/>
      <c r="N16" s="280">
        <v>8</v>
      </c>
      <c r="O16" s="280"/>
      <c r="P16" s="280">
        <v>6</v>
      </c>
      <c r="Q16" s="280"/>
      <c r="R16" s="280">
        <v>6</v>
      </c>
      <c r="S16" s="280"/>
      <c r="T16" s="39"/>
      <c r="U16" s="39"/>
      <c r="V16" s="39"/>
      <c r="W16" s="39"/>
    </row>
    <row r="17" spans="1:23" s="19" customFormat="1" ht="86.25" x14ac:dyDescent="0.25">
      <c r="A17" s="93">
        <v>12</v>
      </c>
      <c r="B17" s="98" t="s">
        <v>236</v>
      </c>
      <c r="C17" s="99" t="s">
        <v>237</v>
      </c>
      <c r="D17" s="99" t="s">
        <v>238</v>
      </c>
      <c r="E17" s="100">
        <v>4500000</v>
      </c>
      <c r="F17" s="92"/>
      <c r="G17" s="94">
        <f t="shared" si="0"/>
        <v>51</v>
      </c>
      <c r="H17" s="67">
        <v>3000000</v>
      </c>
      <c r="I17" s="67"/>
      <c r="J17" s="280">
        <v>7</v>
      </c>
      <c r="K17" s="280"/>
      <c r="L17" s="280">
        <v>25</v>
      </c>
      <c r="M17" s="280"/>
      <c r="N17" s="280">
        <v>8</v>
      </c>
      <c r="O17" s="280"/>
      <c r="P17" s="280">
        <v>5</v>
      </c>
      <c r="Q17" s="280"/>
      <c r="R17" s="280">
        <v>6</v>
      </c>
      <c r="S17" s="280"/>
      <c r="T17" s="39"/>
      <c r="U17" s="39"/>
      <c r="V17" s="39"/>
      <c r="W17" s="39"/>
    </row>
    <row r="18" spans="1:23" s="19" customFormat="1" ht="72" x14ac:dyDescent="0.25">
      <c r="A18" s="91">
        <v>13</v>
      </c>
      <c r="B18" s="98" t="s">
        <v>239</v>
      </c>
      <c r="C18" s="99" t="s">
        <v>240</v>
      </c>
      <c r="D18" s="99" t="s">
        <v>241</v>
      </c>
      <c r="E18" s="100">
        <v>7000000</v>
      </c>
      <c r="F18" s="92"/>
      <c r="G18" s="94">
        <f t="shared" si="0"/>
        <v>51</v>
      </c>
      <c r="H18" s="67">
        <v>5000000</v>
      </c>
      <c r="I18" s="67"/>
      <c r="J18" s="280">
        <v>7</v>
      </c>
      <c r="K18" s="280"/>
      <c r="L18" s="280">
        <v>25</v>
      </c>
      <c r="M18" s="280"/>
      <c r="N18" s="280">
        <v>8</v>
      </c>
      <c r="O18" s="280"/>
      <c r="P18" s="280">
        <v>5</v>
      </c>
      <c r="Q18" s="280"/>
      <c r="R18" s="280">
        <v>6</v>
      </c>
      <c r="S18" s="280"/>
      <c r="T18" s="39"/>
      <c r="U18" s="39"/>
      <c r="V18" s="39"/>
      <c r="W18" s="39"/>
    </row>
    <row r="19" spans="1:23" s="19" customFormat="1" ht="57.75" x14ac:dyDescent="0.25">
      <c r="A19" s="91">
        <v>14</v>
      </c>
      <c r="B19" s="98" t="s">
        <v>242</v>
      </c>
      <c r="C19" s="99" t="s">
        <v>243</v>
      </c>
      <c r="D19" s="99" t="s">
        <v>244</v>
      </c>
      <c r="E19" s="100">
        <v>9500000</v>
      </c>
      <c r="F19" s="92"/>
      <c r="G19" s="94">
        <f t="shared" si="0"/>
        <v>51</v>
      </c>
      <c r="H19" s="67">
        <v>0</v>
      </c>
      <c r="I19" s="67"/>
      <c r="J19" s="280">
        <v>10</v>
      </c>
      <c r="K19" s="280"/>
      <c r="L19" s="280">
        <v>15</v>
      </c>
      <c r="M19" s="280"/>
      <c r="N19" s="280">
        <v>10</v>
      </c>
      <c r="O19" s="280"/>
      <c r="P19" s="280">
        <v>8</v>
      </c>
      <c r="Q19" s="280"/>
      <c r="R19" s="280">
        <v>8</v>
      </c>
      <c r="S19" s="280"/>
      <c r="T19" s="39"/>
      <c r="U19" s="39"/>
      <c r="V19" s="39"/>
      <c r="W19" s="39"/>
    </row>
    <row r="20" spans="1:23" s="19" customFormat="1" ht="57.75" x14ac:dyDescent="0.25">
      <c r="A20" s="91">
        <v>15</v>
      </c>
      <c r="B20" s="98" t="s">
        <v>245</v>
      </c>
      <c r="C20" s="99" t="s">
        <v>246</v>
      </c>
      <c r="D20" s="99" t="s">
        <v>247</v>
      </c>
      <c r="E20" s="100">
        <v>7000000</v>
      </c>
      <c r="F20" s="92"/>
      <c r="G20" s="94">
        <f t="shared" si="0"/>
        <v>54</v>
      </c>
      <c r="H20" s="67">
        <v>4000000</v>
      </c>
      <c r="I20" s="67"/>
      <c r="J20" s="280">
        <v>7</v>
      </c>
      <c r="K20" s="280"/>
      <c r="L20" s="280">
        <v>25</v>
      </c>
      <c r="M20" s="280"/>
      <c r="N20" s="280">
        <v>9</v>
      </c>
      <c r="O20" s="280"/>
      <c r="P20" s="280">
        <v>8</v>
      </c>
      <c r="Q20" s="280"/>
      <c r="R20" s="280">
        <v>5</v>
      </c>
      <c r="S20" s="280"/>
      <c r="T20" s="39"/>
      <c r="U20" s="39"/>
      <c r="V20" s="39"/>
      <c r="W20" s="39"/>
    </row>
    <row r="21" spans="1:23" s="19" customFormat="1" ht="66.75" customHeight="1" x14ac:dyDescent="0.25">
      <c r="A21" s="93">
        <v>16</v>
      </c>
      <c r="B21" s="98" t="s">
        <v>248</v>
      </c>
      <c r="C21" s="99" t="s">
        <v>249</v>
      </c>
      <c r="D21" s="99" t="s">
        <v>250</v>
      </c>
      <c r="E21" s="100">
        <v>3460000</v>
      </c>
      <c r="F21" s="92"/>
      <c r="G21" s="94">
        <f t="shared" si="0"/>
        <v>44</v>
      </c>
      <c r="H21" s="67">
        <v>0</v>
      </c>
      <c r="I21" s="67"/>
      <c r="J21" s="280">
        <v>5</v>
      </c>
      <c r="K21" s="280"/>
      <c r="L21" s="280">
        <v>20</v>
      </c>
      <c r="M21" s="280"/>
      <c r="N21" s="280">
        <v>5</v>
      </c>
      <c r="O21" s="280"/>
      <c r="P21" s="280">
        <v>6</v>
      </c>
      <c r="Q21" s="280"/>
      <c r="R21" s="280">
        <v>8</v>
      </c>
      <c r="S21" s="280"/>
      <c r="T21" s="39"/>
      <c r="U21" s="39"/>
      <c r="V21" s="39"/>
      <c r="W21" s="39"/>
    </row>
    <row r="22" spans="1:23" s="19" customFormat="1" ht="72" x14ac:dyDescent="0.25">
      <c r="A22" s="91">
        <v>17</v>
      </c>
      <c r="B22" s="98" t="s">
        <v>251</v>
      </c>
      <c r="C22" s="99" t="s">
        <v>252</v>
      </c>
      <c r="D22" s="99" t="s">
        <v>253</v>
      </c>
      <c r="E22" s="100">
        <v>12112000</v>
      </c>
      <c r="F22" s="92"/>
      <c r="G22" s="94">
        <f t="shared" si="0"/>
        <v>51</v>
      </c>
      <c r="H22" s="67">
        <v>0</v>
      </c>
      <c r="I22" s="67"/>
      <c r="J22" s="280">
        <v>9</v>
      </c>
      <c r="K22" s="280"/>
      <c r="L22" s="280">
        <v>18</v>
      </c>
      <c r="M22" s="280"/>
      <c r="N22" s="280">
        <v>9</v>
      </c>
      <c r="O22" s="280"/>
      <c r="P22" s="280">
        <v>9</v>
      </c>
      <c r="Q22" s="280"/>
      <c r="R22" s="280">
        <v>6</v>
      </c>
      <c r="S22" s="280"/>
      <c r="T22" s="39"/>
      <c r="U22" s="39"/>
      <c r="V22" s="39"/>
      <c r="W22" s="39"/>
    </row>
    <row r="23" spans="1:23" s="99" customFormat="1" ht="14.25" x14ac:dyDescent="0.2">
      <c r="A23" s="121"/>
      <c r="B23" s="289" t="s">
        <v>11</v>
      </c>
      <c r="C23" s="289"/>
      <c r="D23" s="289"/>
      <c r="E23" s="96">
        <f>SUM(E6:E22)</f>
        <v>248672488</v>
      </c>
      <c r="F23" s="94"/>
      <c r="G23" s="94">
        <f t="shared" si="0"/>
        <v>0</v>
      </c>
      <c r="H23" s="37">
        <f>SUM(H6:H22)</f>
        <v>32000000</v>
      </c>
      <c r="I23" s="122"/>
      <c r="J23" s="288"/>
      <c r="K23" s="288"/>
      <c r="L23" s="288"/>
      <c r="M23" s="288"/>
      <c r="N23" s="288"/>
      <c r="O23" s="288"/>
      <c r="P23" s="288"/>
      <c r="Q23" s="288"/>
      <c r="R23" s="288"/>
      <c r="S23" s="288"/>
      <c r="T23" s="123"/>
      <c r="U23" s="123"/>
      <c r="V23" s="123"/>
      <c r="W23" s="123"/>
    </row>
    <row r="24" spans="1:23" s="99" customFormat="1" ht="15.75" customHeight="1" x14ac:dyDescent="0.2">
      <c r="A24" s="290" t="s">
        <v>38</v>
      </c>
      <c r="B24" s="291"/>
      <c r="C24" s="291"/>
      <c r="D24" s="291"/>
      <c r="E24" s="291"/>
      <c r="F24" s="291"/>
      <c r="G24" s="291"/>
      <c r="H24" s="291"/>
      <c r="I24" s="292"/>
      <c r="J24" s="293"/>
      <c r="K24" s="293"/>
      <c r="L24" s="293"/>
      <c r="M24" s="293"/>
      <c r="N24" s="293"/>
      <c r="O24" s="293"/>
      <c r="P24" s="293"/>
      <c r="Q24" s="293"/>
      <c r="R24" s="293"/>
      <c r="S24" s="293"/>
      <c r="T24" s="123"/>
      <c r="U24" s="123"/>
      <c r="V24" s="123"/>
      <c r="W24" s="123"/>
    </row>
    <row r="25" spans="1:23" s="19" customFormat="1" ht="171.75" x14ac:dyDescent="0.25">
      <c r="A25" s="89">
        <v>1</v>
      </c>
      <c r="B25" s="95" t="s">
        <v>254</v>
      </c>
      <c r="C25" s="95" t="s">
        <v>66</v>
      </c>
      <c r="D25" s="95" t="s">
        <v>67</v>
      </c>
      <c r="E25" s="97">
        <v>35000000</v>
      </c>
      <c r="F25" s="95" t="s">
        <v>317</v>
      </c>
      <c r="G25" s="94">
        <f t="shared" si="0"/>
        <v>0</v>
      </c>
      <c r="H25" s="74"/>
      <c r="I25" s="74"/>
      <c r="J25" s="254"/>
      <c r="K25" s="254"/>
      <c r="L25" s="254"/>
      <c r="M25" s="254"/>
      <c r="N25" s="254"/>
      <c r="O25" s="254"/>
      <c r="P25" s="254"/>
      <c r="Q25" s="254"/>
      <c r="R25" s="254"/>
      <c r="S25" s="254"/>
      <c r="T25" s="39"/>
      <c r="U25" s="39"/>
      <c r="V25" s="39"/>
      <c r="W25" s="39"/>
    </row>
    <row r="26" spans="1:23" s="19" customFormat="1" ht="72" x14ac:dyDescent="0.25">
      <c r="A26" s="91">
        <v>2</v>
      </c>
      <c r="B26" s="98" t="s">
        <v>255</v>
      </c>
      <c r="C26" s="99" t="s">
        <v>256</v>
      </c>
      <c r="D26" s="99" t="s">
        <v>257</v>
      </c>
      <c r="E26" s="100">
        <v>6370650</v>
      </c>
      <c r="F26" s="77"/>
      <c r="G26" s="94">
        <f t="shared" si="0"/>
        <v>53</v>
      </c>
      <c r="H26" s="67">
        <v>2000000</v>
      </c>
      <c r="I26" s="67"/>
      <c r="J26" s="280">
        <v>8</v>
      </c>
      <c r="K26" s="280"/>
      <c r="L26" s="280">
        <v>18</v>
      </c>
      <c r="M26" s="280"/>
      <c r="N26" s="280">
        <v>11</v>
      </c>
      <c r="O26" s="280"/>
      <c r="P26" s="280">
        <v>6</v>
      </c>
      <c r="Q26" s="280"/>
      <c r="R26" s="280">
        <v>10</v>
      </c>
      <c r="S26" s="280"/>
      <c r="T26" s="39"/>
      <c r="U26" s="39"/>
      <c r="V26" s="39"/>
      <c r="W26" s="39"/>
    </row>
    <row r="27" spans="1:23" s="19" customFormat="1" ht="72" x14ac:dyDescent="0.25">
      <c r="A27" s="91">
        <v>3</v>
      </c>
      <c r="B27" s="98" t="s">
        <v>258</v>
      </c>
      <c r="C27" s="99" t="s">
        <v>259</v>
      </c>
      <c r="D27" s="99" t="s">
        <v>260</v>
      </c>
      <c r="E27" s="100">
        <v>10250000</v>
      </c>
      <c r="F27" s="77"/>
      <c r="G27" s="94">
        <f t="shared" si="0"/>
        <v>48</v>
      </c>
      <c r="H27" s="67">
        <v>2000000</v>
      </c>
      <c r="I27" s="67"/>
      <c r="J27" s="280">
        <v>6</v>
      </c>
      <c r="K27" s="280"/>
      <c r="L27" s="280">
        <v>18</v>
      </c>
      <c r="M27" s="280"/>
      <c r="N27" s="280">
        <v>11</v>
      </c>
      <c r="O27" s="280"/>
      <c r="P27" s="280">
        <v>7</v>
      </c>
      <c r="Q27" s="280"/>
      <c r="R27" s="280">
        <v>6</v>
      </c>
      <c r="S27" s="280"/>
      <c r="T27" s="39"/>
      <c r="U27" s="39"/>
      <c r="V27" s="39"/>
      <c r="W27" s="39"/>
    </row>
    <row r="28" spans="1:23" s="19" customFormat="1" ht="66.75" customHeight="1" x14ac:dyDescent="0.25">
      <c r="A28" s="91">
        <v>4</v>
      </c>
      <c r="B28" s="98" t="s">
        <v>261</v>
      </c>
      <c r="C28" s="99" t="s">
        <v>262</v>
      </c>
      <c r="D28" s="99" t="s">
        <v>263</v>
      </c>
      <c r="E28" s="100">
        <v>48670000</v>
      </c>
      <c r="F28" s="77"/>
      <c r="G28" s="94">
        <f t="shared" si="0"/>
        <v>39</v>
      </c>
      <c r="H28" s="67">
        <v>0</v>
      </c>
      <c r="I28" s="67"/>
      <c r="J28" s="280">
        <v>5</v>
      </c>
      <c r="K28" s="280"/>
      <c r="L28" s="280">
        <v>15</v>
      </c>
      <c r="M28" s="280"/>
      <c r="N28" s="280">
        <v>5</v>
      </c>
      <c r="O28" s="280"/>
      <c r="P28" s="280">
        <v>8</v>
      </c>
      <c r="Q28" s="280"/>
      <c r="R28" s="280">
        <v>6</v>
      </c>
      <c r="S28" s="280"/>
      <c r="T28" s="39"/>
      <c r="U28" s="39"/>
      <c r="V28" s="39"/>
      <c r="W28" s="39"/>
    </row>
    <row r="29" spans="1:23" s="19" customFormat="1" ht="72" x14ac:dyDescent="0.25">
      <c r="A29" s="91">
        <v>5</v>
      </c>
      <c r="B29" s="98" t="s">
        <v>264</v>
      </c>
      <c r="C29" s="99" t="s">
        <v>265</v>
      </c>
      <c r="D29" s="99" t="s">
        <v>266</v>
      </c>
      <c r="E29" s="100">
        <v>24500000</v>
      </c>
      <c r="F29" s="77"/>
      <c r="G29" s="94">
        <f t="shared" si="0"/>
        <v>53</v>
      </c>
      <c r="H29" s="67">
        <v>0</v>
      </c>
      <c r="I29" s="67"/>
      <c r="J29" s="280">
        <v>9</v>
      </c>
      <c r="K29" s="280"/>
      <c r="L29" s="280">
        <v>17</v>
      </c>
      <c r="M29" s="280"/>
      <c r="N29" s="280">
        <v>12</v>
      </c>
      <c r="O29" s="280"/>
      <c r="P29" s="280">
        <v>8</v>
      </c>
      <c r="Q29" s="280"/>
      <c r="R29" s="280">
        <v>7</v>
      </c>
      <c r="S29" s="280"/>
      <c r="T29" s="39"/>
      <c r="U29" s="39"/>
      <c r="V29" s="39"/>
      <c r="W29" s="39"/>
    </row>
    <row r="30" spans="1:23" s="19" customFormat="1" ht="72" x14ac:dyDescent="0.25">
      <c r="A30" s="91">
        <v>6</v>
      </c>
      <c r="B30" s="98" t="s">
        <v>267</v>
      </c>
      <c r="C30" s="99" t="s">
        <v>268</v>
      </c>
      <c r="D30" s="99" t="s">
        <v>269</v>
      </c>
      <c r="E30" s="100">
        <v>20000000</v>
      </c>
      <c r="F30" s="77"/>
      <c r="G30" s="94">
        <f t="shared" si="0"/>
        <v>53</v>
      </c>
      <c r="H30" s="67">
        <v>4000000</v>
      </c>
      <c r="I30" s="67"/>
      <c r="J30" s="280">
        <v>8</v>
      </c>
      <c r="K30" s="280"/>
      <c r="L30" s="280">
        <v>25</v>
      </c>
      <c r="M30" s="280"/>
      <c r="N30" s="280">
        <v>8</v>
      </c>
      <c r="O30" s="280"/>
      <c r="P30" s="280">
        <v>6</v>
      </c>
      <c r="Q30" s="280"/>
      <c r="R30" s="280">
        <v>6</v>
      </c>
      <c r="S30" s="280"/>
      <c r="T30" s="39"/>
      <c r="U30" s="39"/>
      <c r="V30" s="39"/>
      <c r="W30" s="39"/>
    </row>
    <row r="31" spans="1:23" s="19" customFormat="1" ht="72" x14ac:dyDescent="0.25">
      <c r="A31" s="91">
        <v>7</v>
      </c>
      <c r="B31" s="98" t="s">
        <v>270</v>
      </c>
      <c r="C31" s="99" t="s">
        <v>271</v>
      </c>
      <c r="D31" s="99" t="s">
        <v>272</v>
      </c>
      <c r="E31" s="100">
        <v>8938000</v>
      </c>
      <c r="F31" s="77"/>
      <c r="G31" s="94">
        <f t="shared" si="0"/>
        <v>57</v>
      </c>
      <c r="H31" s="67">
        <v>4000000</v>
      </c>
      <c r="I31" s="67"/>
      <c r="J31" s="280">
        <v>6</v>
      </c>
      <c r="K31" s="280"/>
      <c r="L31" s="280">
        <v>33</v>
      </c>
      <c r="M31" s="280"/>
      <c r="N31" s="280">
        <v>8</v>
      </c>
      <c r="O31" s="280"/>
      <c r="P31" s="280">
        <v>4</v>
      </c>
      <c r="Q31" s="280"/>
      <c r="R31" s="280">
        <v>6</v>
      </c>
      <c r="S31" s="280"/>
      <c r="T31" s="39"/>
      <c r="U31" s="39"/>
      <c r="V31" s="39"/>
      <c r="W31" s="39"/>
    </row>
    <row r="32" spans="1:23" s="19" customFormat="1" ht="15.75" x14ac:dyDescent="0.25">
      <c r="A32" s="33"/>
      <c r="B32" s="253" t="s">
        <v>11</v>
      </c>
      <c r="C32" s="253"/>
      <c r="D32" s="253"/>
      <c r="E32" s="10">
        <f>SUM(E25:E31)</f>
        <v>153728650</v>
      </c>
      <c r="F32" s="9"/>
      <c r="G32" s="9">
        <f t="shared" si="0"/>
        <v>0</v>
      </c>
      <c r="H32" s="29">
        <f>SUM(H25:H31)</f>
        <v>12000000</v>
      </c>
      <c r="I32" s="13"/>
      <c r="J32" s="281"/>
      <c r="K32" s="281"/>
      <c r="L32" s="281"/>
      <c r="M32" s="281"/>
      <c r="N32" s="281"/>
      <c r="O32" s="281"/>
      <c r="P32" s="281"/>
      <c r="Q32" s="281"/>
      <c r="R32" s="281"/>
      <c r="S32" s="281"/>
      <c r="T32" s="39"/>
      <c r="U32" s="39"/>
      <c r="V32" s="39"/>
      <c r="W32" s="39"/>
    </row>
    <row r="33" spans="1:23" s="19" customFormat="1" ht="15.75" customHeight="1" x14ac:dyDescent="0.25">
      <c r="A33" s="249" t="s">
        <v>37</v>
      </c>
      <c r="B33" s="250"/>
      <c r="C33" s="250"/>
      <c r="D33" s="250"/>
      <c r="E33" s="250"/>
      <c r="F33" s="250"/>
      <c r="G33" s="250"/>
      <c r="H33" s="250"/>
      <c r="I33" s="251"/>
      <c r="J33" s="252"/>
      <c r="K33" s="252"/>
      <c r="L33" s="252"/>
      <c r="M33" s="252"/>
      <c r="N33" s="252"/>
      <c r="O33" s="252"/>
      <c r="P33" s="252"/>
      <c r="Q33" s="252"/>
      <c r="R33" s="252"/>
      <c r="S33" s="252"/>
      <c r="T33" s="39"/>
      <c r="U33" s="39"/>
      <c r="V33" s="39"/>
      <c r="W33" s="39"/>
    </row>
    <row r="34" spans="1:23" s="19" customFormat="1" ht="62.25" customHeight="1" x14ac:dyDescent="0.25">
      <c r="A34" s="91">
        <v>1</v>
      </c>
      <c r="B34" s="99" t="s">
        <v>273</v>
      </c>
      <c r="C34" s="99" t="s">
        <v>274</v>
      </c>
      <c r="D34" s="99" t="s">
        <v>275</v>
      </c>
      <c r="E34" s="100">
        <v>20423000</v>
      </c>
      <c r="F34" s="77"/>
      <c r="G34" s="94">
        <f t="shared" si="0"/>
        <v>58</v>
      </c>
      <c r="H34" s="67">
        <v>5000000</v>
      </c>
      <c r="I34" s="67"/>
      <c r="J34" s="280">
        <v>9</v>
      </c>
      <c r="K34" s="280"/>
      <c r="L34" s="280">
        <v>23</v>
      </c>
      <c r="M34" s="280"/>
      <c r="N34" s="280">
        <v>13</v>
      </c>
      <c r="O34" s="280"/>
      <c r="P34" s="280">
        <v>8</v>
      </c>
      <c r="Q34" s="280"/>
      <c r="R34" s="280">
        <v>5</v>
      </c>
      <c r="S34" s="280"/>
      <c r="T34" s="39"/>
      <c r="U34" s="39"/>
      <c r="V34" s="39"/>
      <c r="W34" s="39"/>
    </row>
    <row r="35" spans="1:23" s="19" customFormat="1" ht="88.5" customHeight="1" x14ac:dyDescent="0.25">
      <c r="A35" s="91">
        <v>2</v>
      </c>
      <c r="B35" s="99" t="s">
        <v>276</v>
      </c>
      <c r="C35" s="99" t="s">
        <v>277</v>
      </c>
      <c r="D35" s="99" t="s">
        <v>278</v>
      </c>
      <c r="E35" s="100">
        <v>9678046</v>
      </c>
      <c r="F35" s="77"/>
      <c r="G35" s="94">
        <f t="shared" si="0"/>
        <v>58</v>
      </c>
      <c r="H35" s="67">
        <v>6000000</v>
      </c>
      <c r="I35" s="67"/>
      <c r="J35" s="280">
        <v>8</v>
      </c>
      <c r="K35" s="280"/>
      <c r="L35" s="280">
        <v>24</v>
      </c>
      <c r="M35" s="280"/>
      <c r="N35" s="280">
        <v>12</v>
      </c>
      <c r="O35" s="280"/>
      <c r="P35" s="280">
        <v>6</v>
      </c>
      <c r="Q35" s="280"/>
      <c r="R35" s="280">
        <v>8</v>
      </c>
      <c r="S35" s="280"/>
      <c r="T35" s="39"/>
      <c r="U35" s="39"/>
      <c r="V35" s="39"/>
      <c r="W35" s="39"/>
    </row>
    <row r="36" spans="1:23" x14ac:dyDescent="0.25">
      <c r="A36" s="34"/>
      <c r="B36" s="255" t="s">
        <v>11</v>
      </c>
      <c r="C36" s="255"/>
      <c r="D36" s="255"/>
      <c r="E36" s="27">
        <f>SUM(E34:E35)</f>
        <v>30101046</v>
      </c>
      <c r="F36" s="26"/>
      <c r="G36" s="120"/>
      <c r="H36" s="124">
        <f>SUM(H34:H35)</f>
        <v>11000000</v>
      </c>
      <c r="I36" s="28"/>
      <c r="J36" s="283"/>
      <c r="K36" s="283"/>
      <c r="L36" s="283"/>
      <c r="M36" s="283"/>
      <c r="N36" s="284"/>
      <c r="O36" s="285"/>
      <c r="P36" s="283"/>
      <c r="Q36" s="283"/>
      <c r="R36" s="283"/>
      <c r="S36" s="284"/>
    </row>
    <row r="37" spans="1:23" x14ac:dyDescent="0.25">
      <c r="A37" s="35"/>
      <c r="B37" s="11"/>
      <c r="C37" s="7"/>
      <c r="D37" s="7"/>
      <c r="E37" s="37">
        <f>(E36+E32+E23)</f>
        <v>432502184</v>
      </c>
      <c r="F37" s="7"/>
      <c r="G37" s="102" t="s">
        <v>12</v>
      </c>
      <c r="H37" s="37">
        <f>(H36+H32+H23)</f>
        <v>55000000</v>
      </c>
      <c r="I37" s="1"/>
      <c r="J37" s="14"/>
      <c r="K37" s="14"/>
      <c r="L37" s="14"/>
      <c r="M37" s="14"/>
      <c r="N37" s="14"/>
      <c r="O37" s="14"/>
      <c r="P37" s="14"/>
      <c r="Q37" s="14"/>
      <c r="R37" s="14"/>
      <c r="S37" s="14"/>
    </row>
  </sheetData>
  <mergeCells count="169">
    <mergeCell ref="J31:K31"/>
    <mergeCell ref="L31:M31"/>
    <mergeCell ref="N31:O31"/>
    <mergeCell ref="P31:Q31"/>
    <mergeCell ref="R31:S31"/>
    <mergeCell ref="J29:K29"/>
    <mergeCell ref="L29:M29"/>
    <mergeCell ref="N29:O29"/>
    <mergeCell ref="P29:Q29"/>
    <mergeCell ref="R29:S29"/>
    <mergeCell ref="J30:K30"/>
    <mergeCell ref="L30:M30"/>
    <mergeCell ref="N30:O30"/>
    <mergeCell ref="P30:Q30"/>
    <mergeCell ref="R30:S30"/>
    <mergeCell ref="R21:S21"/>
    <mergeCell ref="J22:K22"/>
    <mergeCell ref="L22:M22"/>
    <mergeCell ref="N22:O22"/>
    <mergeCell ref="P22:Q22"/>
    <mergeCell ref="R22:S22"/>
    <mergeCell ref="J25:K25"/>
    <mergeCell ref="L25:M25"/>
    <mergeCell ref="N25:O25"/>
    <mergeCell ref="P25:Q25"/>
    <mergeCell ref="R25:S25"/>
    <mergeCell ref="J21:K21"/>
    <mergeCell ref="L21:M21"/>
    <mergeCell ref="N21:O21"/>
    <mergeCell ref="P21:Q21"/>
    <mergeCell ref="R18:S18"/>
    <mergeCell ref="J19:K19"/>
    <mergeCell ref="L19:M19"/>
    <mergeCell ref="N19:O19"/>
    <mergeCell ref="P19:Q19"/>
    <mergeCell ref="R19:S19"/>
    <mergeCell ref="J20:K20"/>
    <mergeCell ref="L20:M20"/>
    <mergeCell ref="N20:O20"/>
    <mergeCell ref="P20:Q20"/>
    <mergeCell ref="R20:S20"/>
    <mergeCell ref="J18:K18"/>
    <mergeCell ref="L18:M18"/>
    <mergeCell ref="N18:O18"/>
    <mergeCell ref="P18:Q18"/>
    <mergeCell ref="R15:S15"/>
    <mergeCell ref="J16:K16"/>
    <mergeCell ref="L16:M16"/>
    <mergeCell ref="N16:O16"/>
    <mergeCell ref="P16:Q16"/>
    <mergeCell ref="R16:S16"/>
    <mergeCell ref="J17:K17"/>
    <mergeCell ref="L17:M17"/>
    <mergeCell ref="N17:O17"/>
    <mergeCell ref="P17:Q17"/>
    <mergeCell ref="R17:S17"/>
    <mergeCell ref="J15:K15"/>
    <mergeCell ref="L15:M15"/>
    <mergeCell ref="N15:O15"/>
    <mergeCell ref="P15:Q15"/>
    <mergeCell ref="R12:S12"/>
    <mergeCell ref="J13:K13"/>
    <mergeCell ref="L13:M13"/>
    <mergeCell ref="N13:O13"/>
    <mergeCell ref="P13:Q13"/>
    <mergeCell ref="R13:S13"/>
    <mergeCell ref="J14:K14"/>
    <mergeCell ref="L14:M14"/>
    <mergeCell ref="N14:O14"/>
    <mergeCell ref="P14:Q14"/>
    <mergeCell ref="R14:S14"/>
    <mergeCell ref="J12:K12"/>
    <mergeCell ref="L12:M12"/>
    <mergeCell ref="N12:O12"/>
    <mergeCell ref="P12:Q12"/>
    <mergeCell ref="R9:S9"/>
    <mergeCell ref="J10:K10"/>
    <mergeCell ref="L10:M10"/>
    <mergeCell ref="N10:O10"/>
    <mergeCell ref="P10:Q10"/>
    <mergeCell ref="R10:S10"/>
    <mergeCell ref="J11:K11"/>
    <mergeCell ref="L11:M11"/>
    <mergeCell ref="N11:O11"/>
    <mergeCell ref="P11:Q11"/>
    <mergeCell ref="R11:S11"/>
    <mergeCell ref="J9:K9"/>
    <mergeCell ref="L9:M9"/>
    <mergeCell ref="N9:O9"/>
    <mergeCell ref="P9:Q9"/>
    <mergeCell ref="R6:S6"/>
    <mergeCell ref="J7:K7"/>
    <mergeCell ref="L7:M7"/>
    <mergeCell ref="N7:O7"/>
    <mergeCell ref="P7:Q7"/>
    <mergeCell ref="R7:S7"/>
    <mergeCell ref="J8:K8"/>
    <mergeCell ref="L8:M8"/>
    <mergeCell ref="N8:O8"/>
    <mergeCell ref="P8:Q8"/>
    <mergeCell ref="R8:S8"/>
    <mergeCell ref="J6:K6"/>
    <mergeCell ref="L6:M6"/>
    <mergeCell ref="N6:O6"/>
    <mergeCell ref="P6:Q6"/>
    <mergeCell ref="B36:D36"/>
    <mergeCell ref="J36:K36"/>
    <mergeCell ref="L36:M36"/>
    <mergeCell ref="N36:O36"/>
    <mergeCell ref="P36:Q36"/>
    <mergeCell ref="R36:S36"/>
    <mergeCell ref="J34:K34"/>
    <mergeCell ref="L34:M34"/>
    <mergeCell ref="N34:O34"/>
    <mergeCell ref="P34:Q34"/>
    <mergeCell ref="R34:S34"/>
    <mergeCell ref="J35:K35"/>
    <mergeCell ref="L35:M35"/>
    <mergeCell ref="N35:O35"/>
    <mergeCell ref="P35:Q35"/>
    <mergeCell ref="R35:S35"/>
    <mergeCell ref="A33:I33"/>
    <mergeCell ref="J33:K33"/>
    <mergeCell ref="L33:M33"/>
    <mergeCell ref="N33:O33"/>
    <mergeCell ref="P33:Q33"/>
    <mergeCell ref="R33:S33"/>
    <mergeCell ref="B32:D32"/>
    <mergeCell ref="J32:K32"/>
    <mergeCell ref="L32:M32"/>
    <mergeCell ref="N32:O32"/>
    <mergeCell ref="P32:Q32"/>
    <mergeCell ref="R32:S32"/>
    <mergeCell ref="J27:K27"/>
    <mergeCell ref="L27:M27"/>
    <mergeCell ref="N27:O27"/>
    <mergeCell ref="P27:Q27"/>
    <mergeCell ref="R27:S27"/>
    <mergeCell ref="J28:K28"/>
    <mergeCell ref="L28:M28"/>
    <mergeCell ref="N28:O28"/>
    <mergeCell ref="P28:Q28"/>
    <mergeCell ref="R28:S28"/>
    <mergeCell ref="J26:K26"/>
    <mergeCell ref="L26:M26"/>
    <mergeCell ref="N26:O26"/>
    <mergeCell ref="P26:Q26"/>
    <mergeCell ref="R26:S26"/>
    <mergeCell ref="R23:S23"/>
    <mergeCell ref="A24:I24"/>
    <mergeCell ref="J24:K24"/>
    <mergeCell ref="L24:M24"/>
    <mergeCell ref="N24:O24"/>
    <mergeCell ref="P24:Q24"/>
    <mergeCell ref="R24:S24"/>
    <mergeCell ref="B23:D23"/>
    <mergeCell ref="J23:K23"/>
    <mergeCell ref="L23:M23"/>
    <mergeCell ref="N23:O23"/>
    <mergeCell ref="P23:Q23"/>
    <mergeCell ref="B1:E1"/>
    <mergeCell ref="J1:K5"/>
    <mergeCell ref="L1:M5"/>
    <mergeCell ref="N1:O5"/>
    <mergeCell ref="P1:Q5"/>
    <mergeCell ref="R1:S5"/>
    <mergeCell ref="A2:B2"/>
    <mergeCell ref="B3:C3"/>
    <mergeCell ref="A5:I5"/>
  </mergeCells>
  <pageMargins left="0.7" right="0.7" top="0.75" bottom="0.75" header="0.3" footer="0.3"/>
  <pageSetup paperSize="9" scale="43"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18"/>
  <sheetViews>
    <sheetView view="pageBreakPreview" zoomScale="60" zoomScaleNormal="70" workbookViewId="0">
      <selection sqref="A1:G1"/>
    </sheetView>
  </sheetViews>
  <sheetFormatPr defaultRowHeight="15" x14ac:dyDescent="0.25"/>
  <cols>
    <col min="1" max="2" width="26.140625" style="199" customWidth="1"/>
    <col min="3" max="3" width="43.85546875" style="199" customWidth="1"/>
    <col min="4" max="4" width="111.7109375" style="199" customWidth="1"/>
    <col min="5" max="5" width="59.140625" style="199" customWidth="1"/>
    <col min="6" max="6" width="63.85546875" style="199" customWidth="1"/>
    <col min="7" max="7" width="72.140625" style="199" customWidth="1"/>
    <col min="8" max="16384" width="9.140625" style="199"/>
  </cols>
  <sheetData>
    <row r="1" spans="1:7" ht="93" customHeight="1" thickBot="1" x14ac:dyDescent="0.3">
      <c r="A1" s="209" t="s">
        <v>339</v>
      </c>
      <c r="B1" s="209"/>
      <c r="C1" s="209"/>
      <c r="D1" s="209"/>
      <c r="E1" s="209"/>
      <c r="F1" s="209"/>
      <c r="G1" s="209"/>
    </row>
    <row r="2" spans="1:7" ht="89.25" customHeight="1" x14ac:dyDescent="0.25">
      <c r="A2" s="210"/>
      <c r="B2" s="211"/>
      <c r="C2" s="299" t="s">
        <v>348</v>
      </c>
      <c r="D2" s="302" t="s">
        <v>349</v>
      </c>
      <c r="E2" s="299" t="s">
        <v>350</v>
      </c>
      <c r="F2" s="299" t="s">
        <v>361</v>
      </c>
      <c r="G2" s="299" t="s">
        <v>362</v>
      </c>
    </row>
    <row r="3" spans="1:7" ht="96" customHeight="1" x14ac:dyDescent="0.25">
      <c r="A3" s="212" t="s">
        <v>9</v>
      </c>
      <c r="B3" s="213"/>
      <c r="C3" s="300"/>
      <c r="D3" s="300"/>
      <c r="E3" s="303"/>
      <c r="F3" s="300"/>
      <c r="G3" s="300"/>
    </row>
    <row r="4" spans="1:7" ht="90" customHeight="1" thickBot="1" x14ac:dyDescent="0.3">
      <c r="A4" s="305" t="s">
        <v>363</v>
      </c>
      <c r="B4" s="306"/>
      <c r="C4" s="301"/>
      <c r="D4" s="301"/>
      <c r="E4" s="304"/>
      <c r="F4" s="301"/>
      <c r="G4" s="301"/>
    </row>
    <row r="5" spans="1:7" ht="28.5" x14ac:dyDescent="0.25">
      <c r="A5" s="203" t="s">
        <v>57</v>
      </c>
      <c r="B5" s="190">
        <v>0</v>
      </c>
      <c r="C5" s="184">
        <v>0</v>
      </c>
      <c r="D5" s="184">
        <v>0</v>
      </c>
      <c r="E5" s="184">
        <v>0</v>
      </c>
      <c r="F5" s="184">
        <v>0</v>
      </c>
      <c r="G5" s="184">
        <v>0</v>
      </c>
    </row>
    <row r="6" spans="1:7" ht="28.5" x14ac:dyDescent="0.25">
      <c r="A6" s="203" t="s">
        <v>167</v>
      </c>
      <c r="B6" s="190">
        <v>18</v>
      </c>
      <c r="C6" s="184">
        <v>3.6666666666666665</v>
      </c>
      <c r="D6" s="184">
        <v>4.166666666666667</v>
      </c>
      <c r="E6" s="184">
        <v>3.1999999999999997</v>
      </c>
      <c r="F6" s="184">
        <v>4.0333333333333332</v>
      </c>
      <c r="G6" s="184">
        <v>2.9333333333333336</v>
      </c>
    </row>
    <row r="7" spans="1:7" ht="28.5" x14ac:dyDescent="0.25">
      <c r="A7" s="203" t="s">
        <v>161</v>
      </c>
      <c r="B7" s="190">
        <v>29.533333333333331</v>
      </c>
      <c r="C7" s="184">
        <v>4.8666666666666663</v>
      </c>
      <c r="D7" s="184">
        <v>8.3333333333333339</v>
      </c>
      <c r="E7" s="184">
        <v>7.3999999999999995</v>
      </c>
      <c r="F7" s="184">
        <v>4.8666666666666663</v>
      </c>
      <c r="G7" s="184">
        <v>4.0666666666666664</v>
      </c>
    </row>
    <row r="8" spans="1:7" ht="28.5" x14ac:dyDescent="0.25">
      <c r="A8" s="203" t="s">
        <v>149</v>
      </c>
      <c r="B8" s="190">
        <v>36.066666666666663</v>
      </c>
      <c r="C8" s="184">
        <v>8.4666666666666668</v>
      </c>
      <c r="D8" s="184">
        <v>6.3</v>
      </c>
      <c r="E8" s="184">
        <v>5.8999999999999995</v>
      </c>
      <c r="F8" s="184">
        <v>8.0666666666666664</v>
      </c>
      <c r="G8" s="184">
        <v>7.333333333333333</v>
      </c>
    </row>
    <row r="9" spans="1:7" ht="42.75" x14ac:dyDescent="0.25">
      <c r="A9" s="203" t="s">
        <v>134</v>
      </c>
      <c r="B9" s="190">
        <v>50.583333333333329</v>
      </c>
      <c r="C9" s="184">
        <v>9.9166666666666661</v>
      </c>
      <c r="D9" s="184">
        <v>13</v>
      </c>
      <c r="E9" s="184">
        <v>8.2777777777777768</v>
      </c>
      <c r="F9" s="184">
        <v>11.5</v>
      </c>
      <c r="G9" s="184">
        <v>7.8888888888888893</v>
      </c>
    </row>
    <row r="10" spans="1:7" ht="57" x14ac:dyDescent="0.25">
      <c r="A10" s="203" t="s">
        <v>155</v>
      </c>
      <c r="B10" s="190">
        <v>50.722222222222214</v>
      </c>
      <c r="C10" s="184">
        <v>9.9444444444444446</v>
      </c>
      <c r="D10" s="184">
        <v>15</v>
      </c>
      <c r="E10" s="184">
        <v>7.1944444444444438</v>
      </c>
      <c r="F10" s="184">
        <v>9.1388888888888893</v>
      </c>
      <c r="G10" s="184">
        <v>9.4444444444444446</v>
      </c>
    </row>
    <row r="11" spans="1:7" ht="28.5" x14ac:dyDescent="0.25">
      <c r="A11" s="203" t="s">
        <v>164</v>
      </c>
      <c r="B11" s="190">
        <v>50.833333333333336</v>
      </c>
      <c r="C11" s="184">
        <v>10.166666666666666</v>
      </c>
      <c r="D11" s="184">
        <v>15</v>
      </c>
      <c r="E11" s="184">
        <v>8.3333333333333339</v>
      </c>
      <c r="F11" s="184">
        <v>9.8333333333333339</v>
      </c>
      <c r="G11" s="184">
        <v>7.5</v>
      </c>
    </row>
    <row r="12" spans="1:7" ht="42.75" x14ac:dyDescent="0.25">
      <c r="A12" s="203" t="s">
        <v>152</v>
      </c>
      <c r="B12" s="190">
        <v>51.444444444444443</v>
      </c>
      <c r="C12" s="184">
        <v>9.3055555555555554</v>
      </c>
      <c r="D12" s="184">
        <v>15</v>
      </c>
      <c r="E12" s="184">
        <v>7</v>
      </c>
      <c r="F12" s="184">
        <v>10.277777777777777</v>
      </c>
      <c r="G12" s="184">
        <v>9.8611111111111107</v>
      </c>
    </row>
    <row r="13" spans="1:7" x14ac:dyDescent="0.25">
      <c r="A13" s="203" t="s">
        <v>143</v>
      </c>
      <c r="B13" s="190">
        <v>52.833333333333336</v>
      </c>
      <c r="C13" s="184">
        <v>10.361111111111111</v>
      </c>
      <c r="D13" s="184">
        <v>13</v>
      </c>
      <c r="E13" s="184">
        <v>8.1666666666666661</v>
      </c>
      <c r="F13" s="184">
        <v>11.083333333333334</v>
      </c>
      <c r="G13" s="184">
        <v>10.222222222222223</v>
      </c>
    </row>
    <row r="14" spans="1:7" ht="57" x14ac:dyDescent="0.25">
      <c r="A14" s="203" t="s">
        <v>137</v>
      </c>
      <c r="B14" s="190">
        <v>54.916666666666664</v>
      </c>
      <c r="C14" s="184">
        <v>11.055555555555557</v>
      </c>
      <c r="D14" s="184">
        <v>12.666666666666666</v>
      </c>
      <c r="E14" s="184">
        <v>7.7777777777777777</v>
      </c>
      <c r="F14" s="184">
        <v>12.055555555555555</v>
      </c>
      <c r="G14" s="184">
        <v>11.361111111111109</v>
      </c>
    </row>
    <row r="15" spans="1:7" ht="28.5" x14ac:dyDescent="0.25">
      <c r="A15" s="203" t="s">
        <v>130</v>
      </c>
      <c r="B15" s="190">
        <v>57</v>
      </c>
      <c r="C15" s="184">
        <v>11.416666666666666</v>
      </c>
      <c r="D15" s="184">
        <v>11.666666666666666</v>
      </c>
      <c r="E15" s="184">
        <v>10.333333333333334</v>
      </c>
      <c r="F15" s="184">
        <v>13.305555555555555</v>
      </c>
      <c r="G15" s="184">
        <v>10.277777777777777</v>
      </c>
    </row>
    <row r="16" spans="1:7" ht="28.5" x14ac:dyDescent="0.25">
      <c r="A16" s="203" t="s">
        <v>146</v>
      </c>
      <c r="B16" s="190">
        <v>57.111111111111114</v>
      </c>
      <c r="C16" s="184">
        <v>11.5</v>
      </c>
      <c r="D16" s="184">
        <v>13.5</v>
      </c>
      <c r="E16" s="184">
        <v>7.7777777777777777</v>
      </c>
      <c r="F16" s="184">
        <v>14</v>
      </c>
      <c r="G16" s="184">
        <v>10.333333333333334</v>
      </c>
    </row>
    <row r="17" spans="1:7" ht="28.5" x14ac:dyDescent="0.25">
      <c r="A17" s="203" t="s">
        <v>158</v>
      </c>
      <c r="B17" s="190">
        <v>57.138888888888886</v>
      </c>
      <c r="C17" s="184">
        <v>12.166666666666666</v>
      </c>
      <c r="D17" s="184">
        <v>11.5</v>
      </c>
      <c r="E17" s="184">
        <v>10.666666666666666</v>
      </c>
      <c r="F17" s="184">
        <v>12.472222222222223</v>
      </c>
      <c r="G17" s="184">
        <v>10.333333333333334</v>
      </c>
    </row>
    <row r="18" spans="1:7" ht="28.5" x14ac:dyDescent="0.25">
      <c r="A18" s="203" t="s">
        <v>140</v>
      </c>
      <c r="B18" s="190">
        <v>62.027777777777786</v>
      </c>
      <c r="C18" s="184">
        <v>12.833333333333334</v>
      </c>
      <c r="D18" s="184">
        <v>13.166666666666666</v>
      </c>
      <c r="E18" s="184">
        <v>8.3333333333333339</v>
      </c>
      <c r="F18" s="184">
        <v>13.333333333333334</v>
      </c>
      <c r="G18" s="184">
        <v>14.361111111111112</v>
      </c>
    </row>
  </sheetData>
  <sheetProtection algorithmName="SHA-512" hashValue="oaz1twlEoC+vgPTkOW+HR7ZGaFuEmhRwIeebb+ZGMJgzXQEahST/pKDne7DVXdvn43t9gPK3nQY/JEqPb50vHg==" saltValue="t9zX+/DuHhG8IbrR3L3pwg==" spinCount="100000" sheet="1" formatCells="0" formatColumns="0" formatRows="0" insertColumns="0" insertRows="0" insertHyperlinks="0" deleteColumns="0" deleteRows="0" sort="0" autoFilter="0" pivotTables="0"/>
  <autoFilter ref="A1:G18">
    <filterColumn colId="0" showButton="0"/>
    <filterColumn colId="1" showButton="0"/>
    <filterColumn colId="2" showButton="0"/>
    <filterColumn colId="3" showButton="0"/>
    <filterColumn colId="4" showButton="0"/>
    <filterColumn colId="5" showButton="0"/>
  </autoFilter>
  <sortState ref="A5:G18">
    <sortCondition ref="B5:B18"/>
  </sortState>
  <mergeCells count="9">
    <mergeCell ref="A1:G1"/>
    <mergeCell ref="G2:G4"/>
    <mergeCell ref="C2:C4"/>
    <mergeCell ref="D2:D4"/>
    <mergeCell ref="E2:E4"/>
    <mergeCell ref="F2:F4"/>
    <mergeCell ref="A4:B4"/>
    <mergeCell ref="A3:B3"/>
    <mergeCell ref="A2:B2"/>
  </mergeCells>
  <pageMargins left="0.7" right="0.7" top="0.75" bottom="0.75" header="0.3" footer="0.3"/>
  <pageSetup paperSize="8" scale="4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J6" sqref="J6:S19"/>
    </sheetView>
  </sheetViews>
  <sheetFormatPr defaultRowHeight="15" x14ac:dyDescent="0.25"/>
  <cols>
    <col min="1" max="1" width="9.85546875" style="36" customWidth="1"/>
    <col min="2" max="2" width="33.85546875" customWidth="1"/>
    <col min="3" max="3" width="29.7109375" customWidth="1"/>
    <col min="4" max="4" width="40.5703125" style="15" customWidth="1"/>
    <col min="5" max="5" width="15.28515625" style="21" customWidth="1"/>
    <col min="6" max="6" width="27.4257812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25</v>
      </c>
      <c r="C1" s="259"/>
      <c r="D1" s="259"/>
      <c r="E1" s="260"/>
      <c r="F1" s="73"/>
      <c r="G1" s="73"/>
      <c r="H1" s="73"/>
      <c r="I1" s="104"/>
      <c r="J1" s="261" t="s">
        <v>326</v>
      </c>
      <c r="K1" s="262"/>
      <c r="L1" s="267" t="s">
        <v>26</v>
      </c>
      <c r="M1" s="262"/>
      <c r="N1" s="261" t="s">
        <v>27</v>
      </c>
      <c r="O1" s="268"/>
      <c r="P1" s="261" t="s">
        <v>327</v>
      </c>
      <c r="Q1" s="262"/>
      <c r="R1" s="261" t="s">
        <v>328</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5"/>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43</v>
      </c>
      <c r="I4" s="129" t="s">
        <v>10</v>
      </c>
      <c r="J4" s="263"/>
      <c r="K4" s="264"/>
      <c r="L4" s="263"/>
      <c r="M4" s="264"/>
      <c r="N4" s="269"/>
      <c r="O4" s="270"/>
      <c r="P4" s="263"/>
      <c r="Q4" s="264"/>
      <c r="R4" s="263"/>
      <c r="S4" s="264"/>
    </row>
    <row r="5" spans="1:19" s="8" customFormat="1" ht="16.5" customHeight="1" thickBot="1" x14ac:dyDescent="0.3">
      <c r="A5" s="307" t="s">
        <v>35</v>
      </c>
      <c r="B5" s="308"/>
      <c r="C5" s="308"/>
      <c r="D5" s="308"/>
      <c r="E5" s="308"/>
      <c r="F5" s="308"/>
      <c r="G5" s="308"/>
      <c r="H5" s="308"/>
      <c r="I5" s="308"/>
      <c r="J5" s="265"/>
      <c r="K5" s="266"/>
      <c r="L5" s="265"/>
      <c r="M5" s="266"/>
      <c r="N5" s="271"/>
      <c r="O5" s="272"/>
      <c r="P5" s="265"/>
      <c r="Q5" s="266"/>
      <c r="R5" s="265"/>
      <c r="S5" s="266"/>
    </row>
    <row r="6" spans="1:19" ht="63" customHeight="1" x14ac:dyDescent="0.25">
      <c r="A6" s="91">
        <v>1</v>
      </c>
      <c r="B6" s="98" t="s">
        <v>129</v>
      </c>
      <c r="C6" s="99" t="s">
        <v>130</v>
      </c>
      <c r="D6" s="99" t="s">
        <v>131</v>
      </c>
      <c r="E6" s="100">
        <v>18000000</v>
      </c>
      <c r="F6" s="92"/>
      <c r="G6" s="94">
        <f>SUM(J6:S6)</f>
        <v>57</v>
      </c>
      <c r="H6" s="86">
        <v>8000000</v>
      </c>
      <c r="I6" s="67"/>
      <c r="J6" s="309">
        <v>11</v>
      </c>
      <c r="K6" s="309"/>
      <c r="L6" s="309">
        <v>10</v>
      </c>
      <c r="M6" s="309"/>
      <c r="N6" s="309">
        <v>8</v>
      </c>
      <c r="O6" s="309"/>
      <c r="P6" s="309">
        <v>16</v>
      </c>
      <c r="Q6" s="309"/>
      <c r="R6" s="309">
        <v>12</v>
      </c>
      <c r="S6" s="309"/>
    </row>
    <row r="7" spans="1:19" ht="171.75" x14ac:dyDescent="0.25">
      <c r="A7" s="89">
        <v>2</v>
      </c>
      <c r="B7" s="95" t="s">
        <v>132</v>
      </c>
      <c r="C7" s="95" t="s">
        <v>57</v>
      </c>
      <c r="D7" s="95" t="s">
        <v>58</v>
      </c>
      <c r="E7" s="97">
        <v>35000000</v>
      </c>
      <c r="F7" s="95" t="s">
        <v>317</v>
      </c>
      <c r="G7" s="94">
        <f>SUM(J7,L7,N7,P7,R7)</f>
        <v>0</v>
      </c>
      <c r="H7" s="67"/>
      <c r="I7" s="67"/>
      <c r="J7" s="287"/>
      <c r="K7" s="287"/>
      <c r="L7" s="287"/>
      <c r="M7" s="287"/>
      <c r="N7" s="287"/>
      <c r="O7" s="287"/>
      <c r="P7" s="287"/>
      <c r="Q7" s="287"/>
      <c r="R7" s="287"/>
      <c r="S7" s="287"/>
    </row>
    <row r="8" spans="1:19" ht="63" customHeight="1" x14ac:dyDescent="0.25">
      <c r="A8" s="91">
        <v>3</v>
      </c>
      <c r="B8" s="98" t="s">
        <v>133</v>
      </c>
      <c r="C8" s="99" t="s">
        <v>134</v>
      </c>
      <c r="D8" s="99" t="s">
        <v>135</v>
      </c>
      <c r="E8" s="100">
        <v>40000000</v>
      </c>
      <c r="F8" s="92"/>
      <c r="G8" s="94">
        <f t="shared" ref="G8:G19" si="0">SUM(J8,L8,N8,P8,R8)</f>
        <v>54</v>
      </c>
      <c r="H8" s="67">
        <v>4000000</v>
      </c>
      <c r="I8" s="67"/>
      <c r="J8" s="287">
        <v>10</v>
      </c>
      <c r="K8" s="287"/>
      <c r="L8" s="287">
        <v>11</v>
      </c>
      <c r="M8" s="287"/>
      <c r="N8" s="287">
        <v>7</v>
      </c>
      <c r="O8" s="287"/>
      <c r="P8" s="287">
        <v>16</v>
      </c>
      <c r="Q8" s="287"/>
      <c r="R8" s="287">
        <v>10</v>
      </c>
      <c r="S8" s="287"/>
    </row>
    <row r="9" spans="1:19" ht="57.75" customHeight="1" x14ac:dyDescent="0.25">
      <c r="A9" s="91">
        <v>4</v>
      </c>
      <c r="B9" s="98" t="s">
        <v>136</v>
      </c>
      <c r="C9" s="99" t="s">
        <v>137</v>
      </c>
      <c r="D9" s="99" t="s">
        <v>138</v>
      </c>
      <c r="E9" s="100">
        <v>10000000</v>
      </c>
      <c r="F9" s="92"/>
      <c r="G9" s="94">
        <f t="shared" si="0"/>
        <v>59</v>
      </c>
      <c r="H9" s="67">
        <v>6000000</v>
      </c>
      <c r="I9" s="67"/>
      <c r="J9" s="287">
        <v>10</v>
      </c>
      <c r="K9" s="287"/>
      <c r="L9" s="287">
        <v>10</v>
      </c>
      <c r="M9" s="287"/>
      <c r="N9" s="287">
        <v>7</v>
      </c>
      <c r="O9" s="287"/>
      <c r="P9" s="287">
        <v>15</v>
      </c>
      <c r="Q9" s="287"/>
      <c r="R9" s="287">
        <v>17</v>
      </c>
      <c r="S9" s="287"/>
    </row>
    <row r="10" spans="1:19" ht="64.5" customHeight="1" x14ac:dyDescent="0.25">
      <c r="A10" s="91">
        <v>5</v>
      </c>
      <c r="B10" s="98" t="s">
        <v>139</v>
      </c>
      <c r="C10" s="99" t="s">
        <v>140</v>
      </c>
      <c r="D10" s="99" t="s">
        <v>141</v>
      </c>
      <c r="E10" s="100">
        <v>30000000</v>
      </c>
      <c r="F10" s="92"/>
      <c r="G10" s="94">
        <f t="shared" si="0"/>
        <v>65</v>
      </c>
      <c r="H10" s="67">
        <v>18000000</v>
      </c>
      <c r="I10" s="67"/>
      <c r="J10" s="287">
        <v>10</v>
      </c>
      <c r="K10" s="287"/>
      <c r="L10" s="287">
        <v>11</v>
      </c>
      <c r="M10" s="287"/>
      <c r="N10" s="287">
        <v>11</v>
      </c>
      <c r="O10" s="287"/>
      <c r="P10" s="287">
        <v>14</v>
      </c>
      <c r="Q10" s="287"/>
      <c r="R10" s="287">
        <v>19</v>
      </c>
      <c r="S10" s="287"/>
    </row>
    <row r="11" spans="1:19" ht="63" customHeight="1" x14ac:dyDescent="0.25">
      <c r="A11" s="91">
        <v>6</v>
      </c>
      <c r="B11" s="98" t="s">
        <v>142</v>
      </c>
      <c r="C11" s="99" t="s">
        <v>143</v>
      </c>
      <c r="D11" s="99" t="s">
        <v>144</v>
      </c>
      <c r="E11" s="100">
        <v>25000000</v>
      </c>
      <c r="F11" s="92"/>
      <c r="G11" s="94">
        <f t="shared" si="0"/>
        <v>52</v>
      </c>
      <c r="H11" s="67">
        <v>4000000</v>
      </c>
      <c r="I11" s="67"/>
      <c r="J11" s="287">
        <v>10</v>
      </c>
      <c r="K11" s="287"/>
      <c r="L11" s="287">
        <v>10</v>
      </c>
      <c r="M11" s="287"/>
      <c r="N11" s="287">
        <v>8</v>
      </c>
      <c r="O11" s="287"/>
      <c r="P11" s="287">
        <v>10</v>
      </c>
      <c r="Q11" s="287"/>
      <c r="R11" s="287">
        <v>14</v>
      </c>
      <c r="S11" s="287"/>
    </row>
    <row r="12" spans="1:19" ht="66" customHeight="1" x14ac:dyDescent="0.25">
      <c r="A12" s="91">
        <v>7</v>
      </c>
      <c r="B12" s="98" t="s">
        <v>145</v>
      </c>
      <c r="C12" s="99" t="s">
        <v>146</v>
      </c>
      <c r="D12" s="99" t="s">
        <v>147</v>
      </c>
      <c r="E12" s="100">
        <v>12000000</v>
      </c>
      <c r="F12" s="92"/>
      <c r="G12" s="94">
        <f t="shared" si="0"/>
        <v>63</v>
      </c>
      <c r="H12" s="67">
        <v>8000000</v>
      </c>
      <c r="I12" s="67"/>
      <c r="J12" s="287">
        <v>10</v>
      </c>
      <c r="K12" s="287"/>
      <c r="L12" s="287">
        <v>11</v>
      </c>
      <c r="M12" s="287"/>
      <c r="N12" s="287">
        <v>7</v>
      </c>
      <c r="O12" s="287"/>
      <c r="P12" s="287">
        <v>17</v>
      </c>
      <c r="Q12" s="287"/>
      <c r="R12" s="287">
        <v>18</v>
      </c>
      <c r="S12" s="287"/>
    </row>
    <row r="13" spans="1:19" ht="63.75" customHeight="1" x14ac:dyDescent="0.25">
      <c r="A13" s="91">
        <v>8</v>
      </c>
      <c r="B13" s="98" t="s">
        <v>148</v>
      </c>
      <c r="C13" s="99" t="s">
        <v>149</v>
      </c>
      <c r="D13" s="99" t="s">
        <v>150</v>
      </c>
      <c r="E13" s="100">
        <v>15000000</v>
      </c>
      <c r="F13" s="92"/>
      <c r="G13" s="94">
        <f t="shared" si="0"/>
        <v>49</v>
      </c>
      <c r="H13" s="67"/>
      <c r="I13" s="67"/>
      <c r="J13" s="287">
        <v>12</v>
      </c>
      <c r="K13" s="287"/>
      <c r="L13" s="287">
        <v>7</v>
      </c>
      <c r="M13" s="287"/>
      <c r="N13" s="287">
        <v>5</v>
      </c>
      <c r="O13" s="287"/>
      <c r="P13" s="287">
        <v>13</v>
      </c>
      <c r="Q13" s="287"/>
      <c r="R13" s="287">
        <v>12</v>
      </c>
      <c r="S13" s="287"/>
    </row>
    <row r="14" spans="1:19" ht="51.75" customHeight="1" x14ac:dyDescent="0.25">
      <c r="A14" s="91">
        <v>9</v>
      </c>
      <c r="B14" s="98" t="s">
        <v>151</v>
      </c>
      <c r="C14" s="99" t="s">
        <v>152</v>
      </c>
      <c r="D14" s="99" t="s">
        <v>153</v>
      </c>
      <c r="E14" s="100">
        <v>25000000</v>
      </c>
      <c r="F14" s="92"/>
      <c r="G14" s="94">
        <f t="shared" si="0"/>
        <v>51</v>
      </c>
      <c r="H14" s="67">
        <v>6000000</v>
      </c>
      <c r="I14" s="67"/>
      <c r="J14" s="287">
        <v>10</v>
      </c>
      <c r="K14" s="287"/>
      <c r="L14" s="287">
        <v>11</v>
      </c>
      <c r="M14" s="287"/>
      <c r="N14" s="287">
        <v>7</v>
      </c>
      <c r="O14" s="287"/>
      <c r="P14" s="287">
        <v>10</v>
      </c>
      <c r="Q14" s="287"/>
      <c r="R14" s="287">
        <v>13</v>
      </c>
      <c r="S14" s="287"/>
    </row>
    <row r="15" spans="1:19" ht="61.5" customHeight="1" x14ac:dyDescent="0.25">
      <c r="A15" s="91">
        <v>10</v>
      </c>
      <c r="B15" s="98" t="s">
        <v>154</v>
      </c>
      <c r="C15" s="99" t="s">
        <v>155</v>
      </c>
      <c r="D15" s="99" t="s">
        <v>156</v>
      </c>
      <c r="E15" s="100">
        <v>48000000</v>
      </c>
      <c r="F15" s="92"/>
      <c r="G15" s="94">
        <f t="shared" si="0"/>
        <v>51</v>
      </c>
      <c r="H15" s="67">
        <v>2800000</v>
      </c>
      <c r="I15" s="67"/>
      <c r="J15" s="287">
        <v>12</v>
      </c>
      <c r="K15" s="287"/>
      <c r="L15" s="310">
        <v>13</v>
      </c>
      <c r="M15" s="311"/>
      <c r="N15" s="287">
        <v>6</v>
      </c>
      <c r="O15" s="287"/>
      <c r="P15" s="287">
        <v>10</v>
      </c>
      <c r="Q15" s="287"/>
      <c r="R15" s="287">
        <v>10</v>
      </c>
      <c r="S15" s="310"/>
    </row>
    <row r="16" spans="1:19" ht="61.5" customHeight="1" x14ac:dyDescent="0.25">
      <c r="A16" s="91">
        <v>11</v>
      </c>
      <c r="B16" s="98" t="s">
        <v>157</v>
      </c>
      <c r="C16" s="99" t="s">
        <v>158</v>
      </c>
      <c r="D16" s="99" t="s">
        <v>159</v>
      </c>
      <c r="E16" s="100">
        <v>29800000</v>
      </c>
      <c r="F16" s="92"/>
      <c r="G16" s="94">
        <f t="shared" si="0"/>
        <v>60</v>
      </c>
      <c r="H16" s="67">
        <v>8000000</v>
      </c>
      <c r="I16" s="67"/>
      <c r="J16" s="287">
        <v>10</v>
      </c>
      <c r="K16" s="287"/>
      <c r="L16" s="310">
        <v>15</v>
      </c>
      <c r="M16" s="311"/>
      <c r="N16" s="287">
        <v>15</v>
      </c>
      <c r="O16" s="287"/>
      <c r="P16" s="287">
        <v>10</v>
      </c>
      <c r="Q16" s="287"/>
      <c r="R16" s="287">
        <v>10</v>
      </c>
      <c r="S16" s="310"/>
    </row>
    <row r="17" spans="1:19" ht="61.5" customHeight="1" x14ac:dyDescent="0.25">
      <c r="A17" s="91">
        <v>12</v>
      </c>
      <c r="B17" s="98" t="s">
        <v>160</v>
      </c>
      <c r="C17" s="99" t="s">
        <v>161</v>
      </c>
      <c r="D17" s="99" t="s">
        <v>162</v>
      </c>
      <c r="E17" s="100">
        <v>35000000</v>
      </c>
      <c r="F17" s="92"/>
      <c r="G17" s="94">
        <f t="shared" si="0"/>
        <v>30</v>
      </c>
      <c r="H17" s="67"/>
      <c r="I17" s="67"/>
      <c r="J17" s="287">
        <v>7</v>
      </c>
      <c r="K17" s="287"/>
      <c r="L17" s="310">
        <v>7</v>
      </c>
      <c r="M17" s="311"/>
      <c r="N17" s="287">
        <v>7</v>
      </c>
      <c r="O17" s="287"/>
      <c r="P17" s="287">
        <v>4</v>
      </c>
      <c r="Q17" s="287"/>
      <c r="R17" s="287">
        <v>5</v>
      </c>
      <c r="S17" s="310"/>
    </row>
    <row r="18" spans="1:19" ht="61.5" customHeight="1" x14ac:dyDescent="0.25">
      <c r="A18" s="91">
        <v>13</v>
      </c>
      <c r="B18" s="98" t="s">
        <v>163</v>
      </c>
      <c r="C18" s="99" t="s">
        <v>164</v>
      </c>
      <c r="D18" s="99" t="s">
        <v>165</v>
      </c>
      <c r="E18" s="100">
        <v>12500000</v>
      </c>
      <c r="F18" s="92"/>
      <c r="G18" s="94">
        <f t="shared" si="0"/>
        <v>51</v>
      </c>
      <c r="H18" s="67"/>
      <c r="I18" s="67"/>
      <c r="J18" s="287">
        <v>10</v>
      </c>
      <c r="K18" s="287"/>
      <c r="L18" s="310">
        <v>10</v>
      </c>
      <c r="M18" s="311"/>
      <c r="N18" s="287">
        <v>10</v>
      </c>
      <c r="O18" s="287"/>
      <c r="P18" s="287">
        <v>12</v>
      </c>
      <c r="Q18" s="287"/>
      <c r="R18" s="287">
        <v>9</v>
      </c>
      <c r="S18" s="310"/>
    </row>
    <row r="19" spans="1:19" ht="64.5" customHeight="1" x14ac:dyDescent="0.25">
      <c r="A19" s="91">
        <v>14</v>
      </c>
      <c r="B19" s="98" t="s">
        <v>166</v>
      </c>
      <c r="C19" s="99" t="s">
        <v>167</v>
      </c>
      <c r="D19" s="99" t="s">
        <v>168</v>
      </c>
      <c r="E19" s="100">
        <v>8000000</v>
      </c>
      <c r="F19" s="92"/>
      <c r="G19" s="94">
        <f t="shared" si="0"/>
        <v>0</v>
      </c>
      <c r="H19" s="67"/>
      <c r="I19" s="67"/>
      <c r="J19" s="287">
        <v>0</v>
      </c>
      <c r="K19" s="287"/>
      <c r="L19" s="310">
        <v>0</v>
      </c>
      <c r="M19" s="311"/>
      <c r="N19" s="287">
        <v>0</v>
      </c>
      <c r="O19" s="287"/>
      <c r="P19" s="287">
        <v>0</v>
      </c>
      <c r="Q19" s="287"/>
      <c r="R19" s="287">
        <v>0</v>
      </c>
      <c r="S19" s="310"/>
    </row>
    <row r="20" spans="1:19" ht="18" x14ac:dyDescent="0.25">
      <c r="A20" s="121"/>
      <c r="B20" s="314" t="s">
        <v>11</v>
      </c>
      <c r="C20" s="314"/>
      <c r="D20" s="314"/>
      <c r="E20" s="96">
        <f>SUM(E6:E19)</f>
        <v>343300000</v>
      </c>
      <c r="F20" s="130"/>
      <c r="G20" s="130"/>
      <c r="H20" s="74"/>
      <c r="I20" s="74"/>
      <c r="J20" s="312"/>
      <c r="K20" s="312"/>
      <c r="L20" s="312"/>
      <c r="M20" s="312"/>
      <c r="N20" s="313"/>
      <c r="O20" s="315"/>
      <c r="P20" s="312"/>
      <c r="Q20" s="312"/>
      <c r="R20" s="312"/>
      <c r="S20" s="313"/>
    </row>
    <row r="21" spans="1:19" ht="29.25" x14ac:dyDescent="0.25">
      <c r="A21" s="132"/>
      <c r="B21" s="133"/>
      <c r="C21" s="106"/>
      <c r="D21" s="106"/>
      <c r="E21" s="134"/>
      <c r="F21" s="106"/>
      <c r="G21" s="64" t="s">
        <v>12</v>
      </c>
      <c r="H21" s="83">
        <f>SUM(H6:H20)</f>
        <v>64800000</v>
      </c>
      <c r="I21" s="135"/>
      <c r="J21" s="136"/>
      <c r="K21" s="136"/>
      <c r="L21" s="136"/>
      <c r="M21" s="136"/>
      <c r="N21" s="136"/>
      <c r="O21" s="136"/>
      <c r="P21" s="136"/>
      <c r="Q21" s="136"/>
      <c r="R21" s="136"/>
      <c r="S21" s="136"/>
    </row>
  </sheetData>
  <mergeCells count="85">
    <mergeCell ref="B20:D20"/>
    <mergeCell ref="J20:K20"/>
    <mergeCell ref="L20:M20"/>
    <mergeCell ref="N20:O20"/>
    <mergeCell ref="P20:Q20"/>
    <mergeCell ref="R20:S20"/>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0" zoomScaleNormal="70" workbookViewId="0">
      <selection activeCell="J6" sqref="J6:S19"/>
    </sheetView>
  </sheetViews>
  <sheetFormatPr defaultRowHeight="15" x14ac:dyDescent="0.25"/>
  <cols>
    <col min="1" max="1" width="9.85546875" style="36" customWidth="1"/>
    <col min="2" max="2" width="33.85546875" customWidth="1"/>
    <col min="3" max="3" width="29.7109375" customWidth="1"/>
    <col min="4" max="4" width="40.5703125" style="15" customWidth="1"/>
    <col min="5" max="5" width="15.28515625" style="21" customWidth="1"/>
    <col min="6" max="6" width="27.42578125" bestFit="1" customWidth="1"/>
    <col min="7" max="7" width="15.42578125" customWidth="1"/>
    <col min="8" max="8" width="22.85546875" customWidth="1"/>
    <col min="9" max="9" width="19" customWidth="1"/>
    <col min="11" max="11" width="15.42578125" customWidth="1"/>
    <col min="12" max="12" width="12.28515625" customWidth="1"/>
    <col min="13" max="13" width="18.42578125" customWidth="1"/>
    <col min="15" max="15" width="20.28515625" customWidth="1"/>
    <col min="17" max="17" width="17.42578125" customWidth="1"/>
    <col min="18" max="18" width="12.5703125" customWidth="1"/>
    <col min="19" max="19" width="15.85546875" customWidth="1"/>
  </cols>
  <sheetData>
    <row r="1" spans="1:19" ht="42" customHeight="1" x14ac:dyDescent="0.25">
      <c r="A1" s="107"/>
      <c r="B1" s="259" t="s">
        <v>25</v>
      </c>
      <c r="C1" s="259"/>
      <c r="D1" s="259"/>
      <c r="E1" s="260"/>
      <c r="F1" s="73"/>
      <c r="G1" s="73"/>
      <c r="H1" s="73"/>
      <c r="I1" s="104"/>
      <c r="J1" s="261" t="s">
        <v>326</v>
      </c>
      <c r="K1" s="262"/>
      <c r="L1" s="267" t="s">
        <v>26</v>
      </c>
      <c r="M1" s="262"/>
      <c r="N1" s="261" t="s">
        <v>27</v>
      </c>
      <c r="O1" s="268"/>
      <c r="P1" s="261" t="s">
        <v>327</v>
      </c>
      <c r="Q1" s="262"/>
      <c r="R1" s="261" t="s">
        <v>328</v>
      </c>
      <c r="S1" s="262"/>
    </row>
    <row r="2" spans="1:19" ht="19.5" customHeight="1" x14ac:dyDescent="0.25">
      <c r="A2" s="273" t="s">
        <v>1</v>
      </c>
      <c r="B2" s="274"/>
      <c r="C2" s="108"/>
      <c r="D2" s="110"/>
      <c r="E2" s="111"/>
      <c r="F2" s="105"/>
      <c r="G2" s="105"/>
      <c r="H2" s="73"/>
      <c r="I2" s="104"/>
      <c r="J2" s="263"/>
      <c r="K2" s="264"/>
      <c r="L2" s="263"/>
      <c r="M2" s="264"/>
      <c r="N2" s="269"/>
      <c r="O2" s="270"/>
      <c r="P2" s="263"/>
      <c r="Q2" s="264"/>
      <c r="R2" s="263"/>
      <c r="S2" s="264"/>
    </row>
    <row r="3" spans="1:19" ht="42.75" customHeight="1" x14ac:dyDescent="0.25">
      <c r="A3" s="91"/>
      <c r="B3" s="275" t="s">
        <v>335</v>
      </c>
      <c r="C3" s="276"/>
      <c r="D3" s="113" t="s">
        <v>2</v>
      </c>
      <c r="E3" s="111"/>
      <c r="F3" s="105"/>
      <c r="G3" s="105"/>
      <c r="H3" s="73"/>
      <c r="I3" s="104"/>
      <c r="J3" s="263"/>
      <c r="K3" s="264"/>
      <c r="L3" s="263"/>
      <c r="M3" s="264"/>
      <c r="N3" s="269"/>
      <c r="O3" s="270"/>
      <c r="P3" s="263"/>
      <c r="Q3" s="264"/>
      <c r="R3" s="263"/>
      <c r="S3" s="264"/>
    </row>
    <row r="4" spans="1:19" ht="42.75" x14ac:dyDescent="0.25">
      <c r="A4" s="125" t="s">
        <v>3</v>
      </c>
      <c r="B4" s="125" t="s">
        <v>4</v>
      </c>
      <c r="C4" s="125" t="s">
        <v>5</v>
      </c>
      <c r="D4" s="125" t="s">
        <v>6</v>
      </c>
      <c r="E4" s="126" t="s">
        <v>7</v>
      </c>
      <c r="F4" s="125" t="s">
        <v>8</v>
      </c>
      <c r="G4" s="127" t="s">
        <v>9</v>
      </c>
      <c r="H4" s="128" t="s">
        <v>43</v>
      </c>
      <c r="I4" s="129" t="s">
        <v>10</v>
      </c>
      <c r="J4" s="263"/>
      <c r="K4" s="264"/>
      <c r="L4" s="263"/>
      <c r="M4" s="264"/>
      <c r="N4" s="269"/>
      <c r="O4" s="270"/>
      <c r="P4" s="263"/>
      <c r="Q4" s="264"/>
      <c r="R4" s="263"/>
      <c r="S4" s="264"/>
    </row>
    <row r="5" spans="1:19" s="8" customFormat="1" ht="16.5" customHeight="1" thickBot="1" x14ac:dyDescent="0.3">
      <c r="A5" s="307" t="s">
        <v>35</v>
      </c>
      <c r="B5" s="308"/>
      <c r="C5" s="308"/>
      <c r="D5" s="308"/>
      <c r="E5" s="308"/>
      <c r="F5" s="308"/>
      <c r="G5" s="308"/>
      <c r="H5" s="308"/>
      <c r="I5" s="308"/>
      <c r="J5" s="265"/>
      <c r="K5" s="266"/>
      <c r="L5" s="265"/>
      <c r="M5" s="266"/>
      <c r="N5" s="271"/>
      <c r="O5" s="272"/>
      <c r="P5" s="265"/>
      <c r="Q5" s="266"/>
      <c r="R5" s="265"/>
      <c r="S5" s="266"/>
    </row>
    <row r="6" spans="1:19" ht="63" customHeight="1" x14ac:dyDescent="0.25">
      <c r="A6" s="91">
        <v>1</v>
      </c>
      <c r="B6" s="98" t="s">
        <v>129</v>
      </c>
      <c r="C6" s="99" t="s">
        <v>130</v>
      </c>
      <c r="D6" s="99" t="s">
        <v>131</v>
      </c>
      <c r="E6" s="100">
        <v>18000000</v>
      </c>
      <c r="F6" s="92"/>
      <c r="G6" s="94">
        <f>SUM(J6:S6)</f>
        <v>79</v>
      </c>
      <c r="H6" s="80">
        <v>9000000</v>
      </c>
      <c r="I6" s="67"/>
      <c r="J6" s="298">
        <v>17</v>
      </c>
      <c r="K6" s="298"/>
      <c r="L6" s="298">
        <v>15</v>
      </c>
      <c r="M6" s="298"/>
      <c r="N6" s="298">
        <v>13</v>
      </c>
      <c r="O6" s="298"/>
      <c r="P6" s="298">
        <v>20</v>
      </c>
      <c r="Q6" s="298"/>
      <c r="R6" s="298">
        <v>14</v>
      </c>
      <c r="S6" s="298"/>
    </row>
    <row r="7" spans="1:19" ht="171.75" x14ac:dyDescent="0.25">
      <c r="A7" s="89">
        <v>2</v>
      </c>
      <c r="B7" s="95" t="s">
        <v>132</v>
      </c>
      <c r="C7" s="95" t="s">
        <v>57</v>
      </c>
      <c r="D7" s="95" t="s">
        <v>58</v>
      </c>
      <c r="E7" s="97">
        <v>35000000</v>
      </c>
      <c r="F7" s="95" t="s">
        <v>317</v>
      </c>
      <c r="G7" s="94">
        <f>SUM(J7,L7,N7,P7,R7)</f>
        <v>0</v>
      </c>
      <c r="H7" s="67"/>
      <c r="I7" s="67"/>
      <c r="J7" s="280"/>
      <c r="K7" s="280"/>
      <c r="L7" s="280"/>
      <c r="M7" s="280"/>
      <c r="N7" s="280"/>
      <c r="O7" s="280"/>
      <c r="P7" s="280"/>
      <c r="Q7" s="280"/>
      <c r="R7" s="280"/>
      <c r="S7" s="280"/>
    </row>
    <row r="8" spans="1:19" ht="63" customHeight="1" x14ac:dyDescent="0.25">
      <c r="A8" s="91">
        <v>3</v>
      </c>
      <c r="B8" s="98" t="s">
        <v>133</v>
      </c>
      <c r="C8" s="99" t="s">
        <v>134</v>
      </c>
      <c r="D8" s="99" t="s">
        <v>135</v>
      </c>
      <c r="E8" s="100">
        <v>40000000</v>
      </c>
      <c r="F8" s="92"/>
      <c r="G8" s="94">
        <f t="shared" ref="G8:G19" si="0">SUM(J8,L8,N8,P8,R8)</f>
        <v>60</v>
      </c>
      <c r="H8" s="67">
        <v>5000000</v>
      </c>
      <c r="I8" s="67"/>
      <c r="J8" s="280">
        <v>12</v>
      </c>
      <c r="K8" s="280"/>
      <c r="L8" s="280">
        <v>12</v>
      </c>
      <c r="M8" s="280"/>
      <c r="N8" s="280">
        <v>12</v>
      </c>
      <c r="O8" s="280"/>
      <c r="P8" s="280">
        <v>14</v>
      </c>
      <c r="Q8" s="280"/>
      <c r="R8" s="280">
        <v>10</v>
      </c>
      <c r="S8" s="280"/>
    </row>
    <row r="9" spans="1:19" ht="57.75" customHeight="1" x14ac:dyDescent="0.25">
      <c r="A9" s="91">
        <v>4</v>
      </c>
      <c r="B9" s="98" t="s">
        <v>136</v>
      </c>
      <c r="C9" s="99" t="s">
        <v>137</v>
      </c>
      <c r="D9" s="99" t="s">
        <v>138</v>
      </c>
      <c r="E9" s="100">
        <v>10000000</v>
      </c>
      <c r="F9" s="92"/>
      <c r="G9" s="94">
        <f t="shared" si="0"/>
        <v>73</v>
      </c>
      <c r="H9" s="67">
        <v>6000000</v>
      </c>
      <c r="I9" s="67"/>
      <c r="J9" s="280">
        <v>16</v>
      </c>
      <c r="K9" s="280"/>
      <c r="L9" s="280">
        <v>15</v>
      </c>
      <c r="M9" s="280"/>
      <c r="N9" s="280">
        <v>10</v>
      </c>
      <c r="O9" s="280"/>
      <c r="P9" s="280">
        <v>19</v>
      </c>
      <c r="Q9" s="280"/>
      <c r="R9" s="280">
        <v>13</v>
      </c>
      <c r="S9" s="280"/>
    </row>
    <row r="10" spans="1:19" ht="64.5" customHeight="1" x14ac:dyDescent="0.25">
      <c r="A10" s="91">
        <v>5</v>
      </c>
      <c r="B10" s="98" t="s">
        <v>139</v>
      </c>
      <c r="C10" s="99" t="s">
        <v>140</v>
      </c>
      <c r="D10" s="99" t="s">
        <v>141</v>
      </c>
      <c r="E10" s="100">
        <v>30000000</v>
      </c>
      <c r="F10" s="92"/>
      <c r="G10" s="94">
        <f t="shared" si="0"/>
        <v>84</v>
      </c>
      <c r="H10" s="67">
        <v>6000000</v>
      </c>
      <c r="I10" s="67"/>
      <c r="J10" s="280">
        <v>18</v>
      </c>
      <c r="K10" s="280"/>
      <c r="L10" s="280">
        <v>17</v>
      </c>
      <c r="M10" s="280"/>
      <c r="N10" s="280">
        <v>12</v>
      </c>
      <c r="O10" s="280"/>
      <c r="P10" s="280">
        <v>20</v>
      </c>
      <c r="Q10" s="280"/>
      <c r="R10" s="280">
        <v>17</v>
      </c>
      <c r="S10" s="280"/>
    </row>
    <row r="11" spans="1:19" ht="63" customHeight="1" x14ac:dyDescent="0.25">
      <c r="A11" s="91">
        <v>6</v>
      </c>
      <c r="B11" s="98" t="s">
        <v>142</v>
      </c>
      <c r="C11" s="99" t="s">
        <v>143</v>
      </c>
      <c r="D11" s="99" t="s">
        <v>144</v>
      </c>
      <c r="E11" s="100">
        <v>25000000</v>
      </c>
      <c r="F11" s="92"/>
      <c r="G11" s="94">
        <f t="shared" si="0"/>
        <v>70</v>
      </c>
      <c r="H11" s="67">
        <v>5000000</v>
      </c>
      <c r="I11" s="67"/>
      <c r="J11" s="280">
        <v>15</v>
      </c>
      <c r="K11" s="280"/>
      <c r="L11" s="280">
        <v>15</v>
      </c>
      <c r="M11" s="280"/>
      <c r="N11" s="280">
        <v>10</v>
      </c>
      <c r="O11" s="280"/>
      <c r="P11" s="280">
        <v>17</v>
      </c>
      <c r="Q11" s="280"/>
      <c r="R11" s="280">
        <v>13</v>
      </c>
      <c r="S11" s="280"/>
    </row>
    <row r="12" spans="1:19" ht="66" customHeight="1" x14ac:dyDescent="0.25">
      <c r="A12" s="91">
        <v>7</v>
      </c>
      <c r="B12" s="98" t="s">
        <v>145</v>
      </c>
      <c r="C12" s="99" t="s">
        <v>146</v>
      </c>
      <c r="D12" s="99" t="s">
        <v>147</v>
      </c>
      <c r="E12" s="100">
        <v>12000000</v>
      </c>
      <c r="F12" s="92"/>
      <c r="G12" s="94">
        <f t="shared" si="0"/>
        <v>75</v>
      </c>
      <c r="H12" s="67">
        <v>8000000</v>
      </c>
      <c r="I12" s="67"/>
      <c r="J12" s="280">
        <v>15</v>
      </c>
      <c r="K12" s="280"/>
      <c r="L12" s="280">
        <v>17</v>
      </c>
      <c r="M12" s="280"/>
      <c r="N12" s="280">
        <v>11</v>
      </c>
      <c r="O12" s="280"/>
      <c r="P12" s="280">
        <v>18</v>
      </c>
      <c r="Q12" s="280"/>
      <c r="R12" s="280">
        <v>14</v>
      </c>
      <c r="S12" s="280"/>
    </row>
    <row r="13" spans="1:19" ht="63.75" customHeight="1" x14ac:dyDescent="0.25">
      <c r="A13" s="91">
        <v>8</v>
      </c>
      <c r="B13" s="98" t="s">
        <v>148</v>
      </c>
      <c r="C13" s="99" t="s">
        <v>149</v>
      </c>
      <c r="D13" s="99" t="s">
        <v>150</v>
      </c>
      <c r="E13" s="100">
        <v>15000000</v>
      </c>
      <c r="F13" s="92"/>
      <c r="G13" s="94">
        <f t="shared" si="0"/>
        <v>45</v>
      </c>
      <c r="H13" s="67">
        <v>0</v>
      </c>
      <c r="I13" s="67"/>
      <c r="J13" s="280">
        <v>10</v>
      </c>
      <c r="K13" s="280"/>
      <c r="L13" s="280">
        <v>8</v>
      </c>
      <c r="M13" s="280"/>
      <c r="N13" s="280">
        <v>9</v>
      </c>
      <c r="O13" s="280"/>
      <c r="P13" s="280">
        <v>10</v>
      </c>
      <c r="Q13" s="280"/>
      <c r="R13" s="280">
        <v>8</v>
      </c>
      <c r="S13" s="280"/>
    </row>
    <row r="14" spans="1:19" ht="51.75" customHeight="1" x14ac:dyDescent="0.25">
      <c r="A14" s="91">
        <v>9</v>
      </c>
      <c r="B14" s="98" t="s">
        <v>151</v>
      </c>
      <c r="C14" s="99" t="s">
        <v>152</v>
      </c>
      <c r="D14" s="99" t="s">
        <v>153</v>
      </c>
      <c r="E14" s="100">
        <v>25000000</v>
      </c>
      <c r="F14" s="92"/>
      <c r="G14" s="94">
        <f t="shared" si="0"/>
        <v>64</v>
      </c>
      <c r="H14" s="67">
        <v>5000000</v>
      </c>
      <c r="I14" s="67"/>
      <c r="J14" s="280">
        <v>12</v>
      </c>
      <c r="K14" s="280"/>
      <c r="L14" s="280">
        <v>13</v>
      </c>
      <c r="M14" s="280"/>
      <c r="N14" s="280">
        <v>10</v>
      </c>
      <c r="O14" s="280"/>
      <c r="P14" s="280">
        <v>16</v>
      </c>
      <c r="Q14" s="280"/>
      <c r="R14" s="280">
        <v>13</v>
      </c>
      <c r="S14" s="280"/>
    </row>
    <row r="15" spans="1:19" ht="61.5" customHeight="1" x14ac:dyDescent="0.25">
      <c r="A15" s="91">
        <v>10</v>
      </c>
      <c r="B15" s="98" t="s">
        <v>154</v>
      </c>
      <c r="C15" s="99" t="s">
        <v>155</v>
      </c>
      <c r="D15" s="99" t="s">
        <v>156</v>
      </c>
      <c r="E15" s="100">
        <v>48000000</v>
      </c>
      <c r="F15" s="92"/>
      <c r="G15" s="94">
        <f t="shared" si="0"/>
        <v>61</v>
      </c>
      <c r="H15" s="67">
        <v>4000000</v>
      </c>
      <c r="I15" s="67"/>
      <c r="J15" s="280">
        <v>13</v>
      </c>
      <c r="K15" s="280"/>
      <c r="L15" s="316">
        <v>13</v>
      </c>
      <c r="M15" s="317"/>
      <c r="N15" s="280">
        <v>10</v>
      </c>
      <c r="O15" s="280"/>
      <c r="P15" s="280">
        <v>12</v>
      </c>
      <c r="Q15" s="280"/>
      <c r="R15" s="280">
        <v>13</v>
      </c>
      <c r="S15" s="316"/>
    </row>
    <row r="16" spans="1:19" ht="61.5" customHeight="1" x14ac:dyDescent="0.25">
      <c r="A16" s="91">
        <v>11</v>
      </c>
      <c r="B16" s="98" t="s">
        <v>157</v>
      </c>
      <c r="C16" s="99" t="s">
        <v>158</v>
      </c>
      <c r="D16" s="99" t="s">
        <v>159</v>
      </c>
      <c r="E16" s="100">
        <v>29800000</v>
      </c>
      <c r="F16" s="92"/>
      <c r="G16" s="94">
        <f t="shared" si="0"/>
        <v>77</v>
      </c>
      <c r="H16" s="67">
        <v>7000000</v>
      </c>
      <c r="I16" s="67"/>
      <c r="J16" s="280">
        <v>16</v>
      </c>
      <c r="K16" s="280"/>
      <c r="L16" s="316">
        <v>14</v>
      </c>
      <c r="M16" s="317"/>
      <c r="N16" s="280">
        <v>12</v>
      </c>
      <c r="O16" s="280"/>
      <c r="P16" s="280">
        <v>20</v>
      </c>
      <c r="Q16" s="280"/>
      <c r="R16" s="280">
        <v>15</v>
      </c>
      <c r="S16" s="316"/>
    </row>
    <row r="17" spans="1:19" ht="61.5" customHeight="1" x14ac:dyDescent="0.25">
      <c r="A17" s="91">
        <v>12</v>
      </c>
      <c r="B17" s="98" t="s">
        <v>160</v>
      </c>
      <c r="C17" s="99" t="s">
        <v>161</v>
      </c>
      <c r="D17" s="99" t="s">
        <v>162</v>
      </c>
      <c r="E17" s="100">
        <v>35000000</v>
      </c>
      <c r="F17" s="92"/>
      <c r="G17" s="94">
        <f t="shared" si="0"/>
        <v>45</v>
      </c>
      <c r="H17" s="67">
        <v>0</v>
      </c>
      <c r="I17" s="67"/>
      <c r="J17" s="280">
        <v>9</v>
      </c>
      <c r="K17" s="280"/>
      <c r="L17" s="316">
        <v>10</v>
      </c>
      <c r="M17" s="317"/>
      <c r="N17" s="280">
        <v>8</v>
      </c>
      <c r="O17" s="280"/>
      <c r="P17" s="280">
        <v>10</v>
      </c>
      <c r="Q17" s="280"/>
      <c r="R17" s="280">
        <v>8</v>
      </c>
      <c r="S17" s="316"/>
    </row>
    <row r="18" spans="1:19" ht="61.5" customHeight="1" x14ac:dyDescent="0.25">
      <c r="A18" s="91">
        <v>13</v>
      </c>
      <c r="B18" s="98" t="s">
        <v>163</v>
      </c>
      <c r="C18" s="99" t="s">
        <v>164</v>
      </c>
      <c r="D18" s="99" t="s">
        <v>165</v>
      </c>
      <c r="E18" s="100">
        <v>12500000</v>
      </c>
      <c r="F18" s="92"/>
      <c r="G18" s="94">
        <f t="shared" si="0"/>
        <v>56</v>
      </c>
      <c r="H18" s="67">
        <v>0</v>
      </c>
      <c r="I18" s="67"/>
      <c r="J18" s="280">
        <v>12</v>
      </c>
      <c r="K18" s="280"/>
      <c r="L18" s="316">
        <v>13</v>
      </c>
      <c r="M18" s="317"/>
      <c r="N18" s="280">
        <v>9</v>
      </c>
      <c r="O18" s="280"/>
      <c r="P18" s="280">
        <v>12</v>
      </c>
      <c r="Q18" s="280"/>
      <c r="R18" s="280">
        <v>10</v>
      </c>
      <c r="S18" s="316"/>
    </row>
    <row r="19" spans="1:19" ht="64.5" customHeight="1" x14ac:dyDescent="0.25">
      <c r="A19" s="91">
        <v>14</v>
      </c>
      <c r="B19" s="98" t="s">
        <v>166</v>
      </c>
      <c r="C19" s="99" t="s">
        <v>167</v>
      </c>
      <c r="D19" s="99" t="s">
        <v>168</v>
      </c>
      <c r="E19" s="100">
        <v>8000000</v>
      </c>
      <c r="F19" s="92"/>
      <c r="G19" s="94">
        <f t="shared" si="0"/>
        <v>44</v>
      </c>
      <c r="H19" s="67"/>
      <c r="I19" s="67"/>
      <c r="J19" s="280">
        <v>9</v>
      </c>
      <c r="K19" s="280"/>
      <c r="L19" s="316">
        <v>10</v>
      </c>
      <c r="M19" s="317"/>
      <c r="N19" s="280">
        <v>8</v>
      </c>
      <c r="O19" s="280"/>
      <c r="P19" s="280">
        <v>10</v>
      </c>
      <c r="Q19" s="280"/>
      <c r="R19" s="280">
        <v>7</v>
      </c>
      <c r="S19" s="316"/>
    </row>
    <row r="20" spans="1:19" ht="18" x14ac:dyDescent="0.25">
      <c r="A20" s="121"/>
      <c r="B20" s="314" t="s">
        <v>11</v>
      </c>
      <c r="C20" s="314"/>
      <c r="D20" s="314"/>
      <c r="E20" s="96">
        <f>SUM(E6:E19)</f>
        <v>343300000</v>
      </c>
      <c r="F20" s="130"/>
      <c r="G20" s="130"/>
      <c r="H20" s="74"/>
      <c r="I20" s="74"/>
      <c r="J20" s="312"/>
      <c r="K20" s="312"/>
      <c r="L20" s="312"/>
      <c r="M20" s="312"/>
      <c r="N20" s="313"/>
      <c r="O20" s="315"/>
      <c r="P20" s="312"/>
      <c r="Q20" s="312"/>
      <c r="R20" s="312"/>
      <c r="S20" s="313"/>
    </row>
    <row r="21" spans="1:19" ht="29.25" x14ac:dyDescent="0.25">
      <c r="A21" s="132"/>
      <c r="B21" s="133"/>
      <c r="C21" s="106"/>
      <c r="D21" s="106"/>
      <c r="E21" s="134"/>
      <c r="F21" s="106"/>
      <c r="G21" s="64" t="s">
        <v>12</v>
      </c>
      <c r="H21" s="83">
        <f>SUM(H6:H20)</f>
        <v>55000000</v>
      </c>
      <c r="I21" s="74"/>
      <c r="J21" s="137"/>
      <c r="K21" s="137"/>
      <c r="L21" s="137"/>
      <c r="M21" s="137"/>
      <c r="N21" s="137"/>
      <c r="O21" s="137"/>
      <c r="P21" s="137"/>
      <c r="Q21" s="137"/>
      <c r="R21" s="137"/>
      <c r="S21" s="137"/>
    </row>
  </sheetData>
  <mergeCells count="85">
    <mergeCell ref="B20:D20"/>
    <mergeCell ref="J20:K20"/>
    <mergeCell ref="L20:M20"/>
    <mergeCell ref="N20:O20"/>
    <mergeCell ref="P20:Q20"/>
    <mergeCell ref="R20:S20"/>
    <mergeCell ref="J18:K18"/>
    <mergeCell ref="L18:M18"/>
    <mergeCell ref="N18:O18"/>
    <mergeCell ref="P18:Q18"/>
    <mergeCell ref="R18:S18"/>
    <mergeCell ref="J19:K19"/>
    <mergeCell ref="L19:M19"/>
    <mergeCell ref="N19:O19"/>
    <mergeCell ref="P19:Q19"/>
    <mergeCell ref="R19:S19"/>
    <mergeCell ref="J16:K16"/>
    <mergeCell ref="L16:M16"/>
    <mergeCell ref="N16:O16"/>
    <mergeCell ref="P16:Q16"/>
    <mergeCell ref="R16:S16"/>
    <mergeCell ref="J17:K17"/>
    <mergeCell ref="L17:M17"/>
    <mergeCell ref="N17:O17"/>
    <mergeCell ref="P17:Q17"/>
    <mergeCell ref="R17:S17"/>
    <mergeCell ref="J14:K14"/>
    <mergeCell ref="L14:M14"/>
    <mergeCell ref="N14:O14"/>
    <mergeCell ref="P14:Q14"/>
    <mergeCell ref="R14:S14"/>
    <mergeCell ref="J15:K15"/>
    <mergeCell ref="L15:M15"/>
    <mergeCell ref="N15:O15"/>
    <mergeCell ref="P15:Q15"/>
    <mergeCell ref="R15:S15"/>
    <mergeCell ref="J12:K12"/>
    <mergeCell ref="L12:M12"/>
    <mergeCell ref="N12:O12"/>
    <mergeCell ref="P12:Q12"/>
    <mergeCell ref="R12:S12"/>
    <mergeCell ref="J13:K13"/>
    <mergeCell ref="L13:M13"/>
    <mergeCell ref="N13:O13"/>
    <mergeCell ref="P13:Q13"/>
    <mergeCell ref="R13:S13"/>
    <mergeCell ref="J10:K10"/>
    <mergeCell ref="L10:M10"/>
    <mergeCell ref="N10:O10"/>
    <mergeCell ref="P10:Q10"/>
    <mergeCell ref="R10:S10"/>
    <mergeCell ref="J11:K11"/>
    <mergeCell ref="L11:M11"/>
    <mergeCell ref="N11:O11"/>
    <mergeCell ref="P11:Q11"/>
    <mergeCell ref="R11:S11"/>
    <mergeCell ref="J8:K8"/>
    <mergeCell ref="L8:M8"/>
    <mergeCell ref="N8:O8"/>
    <mergeCell ref="P8:Q8"/>
    <mergeCell ref="R8:S8"/>
    <mergeCell ref="J9:K9"/>
    <mergeCell ref="L9:M9"/>
    <mergeCell ref="N9:O9"/>
    <mergeCell ref="P9:Q9"/>
    <mergeCell ref="R9:S9"/>
    <mergeCell ref="J6:K6"/>
    <mergeCell ref="L6:M6"/>
    <mergeCell ref="N6:O6"/>
    <mergeCell ref="P6:Q6"/>
    <mergeCell ref="R6:S6"/>
    <mergeCell ref="J7:K7"/>
    <mergeCell ref="L7:M7"/>
    <mergeCell ref="N7:O7"/>
    <mergeCell ref="P7:Q7"/>
    <mergeCell ref="R7:S7"/>
    <mergeCell ref="R1:S5"/>
    <mergeCell ref="A2:B2"/>
    <mergeCell ref="B3:C3"/>
    <mergeCell ref="A5:I5"/>
    <mergeCell ref="B1:E1"/>
    <mergeCell ref="J1:K5"/>
    <mergeCell ref="L1:M5"/>
    <mergeCell ref="N1:O5"/>
    <mergeCell ref="P1:Q5"/>
  </mergeCells>
  <pageMargins left="0.7" right="0.7" top="0.75" bottom="0.75" header="0.3" footer="0.3"/>
  <pageSetup paperSize="9" scale="3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36</vt:i4>
      </vt:variant>
      <vt:variant>
        <vt:lpstr>Névvel ellátott tartományok</vt:lpstr>
      </vt:variant>
      <vt:variant>
        <vt:i4>16</vt:i4>
      </vt:variant>
    </vt:vector>
  </HeadingPairs>
  <TitlesOfParts>
    <vt:vector size="52" baseType="lpstr">
      <vt:lpstr>Színház I VID</vt:lpstr>
      <vt:lpstr>Somogyi_I</vt:lpstr>
      <vt:lpstr>Kiss_I</vt:lpstr>
      <vt:lpstr>Dósa_I</vt:lpstr>
      <vt:lpstr>Bán_I</vt:lpstr>
      <vt:lpstr>Zalán_I</vt:lpstr>
      <vt:lpstr>Színház II VID</vt:lpstr>
      <vt:lpstr>Somogyi_II</vt:lpstr>
      <vt:lpstr>Kiss_II</vt:lpstr>
      <vt:lpstr>Dósa_II</vt:lpstr>
      <vt:lpstr>Bán_II</vt:lpstr>
      <vt:lpstr>Zalán_II</vt:lpstr>
      <vt:lpstr>Táncművészet VID</vt:lpstr>
      <vt:lpstr>Somogyi_TÁNC</vt:lpstr>
      <vt:lpstr>Kiss_TÁNC</vt:lpstr>
      <vt:lpstr>Dósa_TÁNC</vt:lpstr>
      <vt:lpstr>Bán_TÁNC</vt:lpstr>
      <vt:lpstr>Zalán_TÁNC</vt:lpstr>
      <vt:lpstr>Forgalmazói VID</vt:lpstr>
      <vt:lpstr>Somogyi_FORG</vt:lpstr>
      <vt:lpstr>Kiss_FORG</vt:lpstr>
      <vt:lpstr>Dósa_FORG</vt:lpstr>
      <vt:lpstr>Bán_FORG</vt:lpstr>
      <vt:lpstr>Zalán_FORG</vt:lpstr>
      <vt:lpstr>Szabadtéri</vt:lpstr>
      <vt:lpstr>Somogyi_SZAB</vt:lpstr>
      <vt:lpstr>Kiss_SZAB</vt:lpstr>
      <vt:lpstr>Dósa_SZAB</vt:lpstr>
      <vt:lpstr>Bán_SZAB</vt:lpstr>
      <vt:lpstr>Zalán_SZAB</vt:lpstr>
      <vt:lpstr>Nemzetiségi</vt:lpstr>
      <vt:lpstr>Somogyi_NEMZ</vt:lpstr>
      <vt:lpstr>Kiss_NEMZ</vt:lpstr>
      <vt:lpstr>Dósa_NEMZ</vt:lpstr>
      <vt:lpstr>Bán_NEMZ</vt:lpstr>
      <vt:lpstr>Zalán_NEMZ</vt:lpstr>
      <vt:lpstr>Bán_SZAB!Nyomtatási_cím</vt:lpstr>
      <vt:lpstr>Dósa_SZAB!Nyomtatási_cím</vt:lpstr>
      <vt:lpstr>'Forgalmazói VID'!Nyomtatási_cím</vt:lpstr>
      <vt:lpstr>Kiss_I!Nyomtatási_cím</vt:lpstr>
      <vt:lpstr>Kiss_SZAB!Nyomtatási_cím</vt:lpstr>
      <vt:lpstr>Somogyi_I!Nyomtatási_cím</vt:lpstr>
      <vt:lpstr>Somogyi_SZAB!Nyomtatási_cím</vt:lpstr>
      <vt:lpstr>Szabadtéri!Nyomtatási_cím</vt:lpstr>
      <vt:lpstr>'Színház I VID'!Nyomtatási_cím</vt:lpstr>
      <vt:lpstr>Zalán_SZAB!Nyomtatási_cím</vt:lpstr>
      <vt:lpstr>'Forgalmazói VID'!Nyomtatási_terület</vt:lpstr>
      <vt:lpstr>Nemzetiségi!Nyomtatási_terület</vt:lpstr>
      <vt:lpstr>Szabadtéri!Nyomtatási_terület</vt:lpstr>
      <vt:lpstr>'Színház I VID'!Nyomtatási_terület</vt:lpstr>
      <vt:lpstr>'Színház II VID'!Nyomtatási_terület</vt:lpstr>
      <vt:lpstr>'Táncművészet VID'!Nyomtatási_terület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Szász Ágnes</dc:creator>
  <cp:lastModifiedBy>Szűcs Tamás</cp:lastModifiedBy>
  <cp:lastPrinted>2021-07-16T10:31:35Z</cp:lastPrinted>
  <dcterms:created xsi:type="dcterms:W3CDTF">2018-02-09T07:53:19Z</dcterms:created>
  <dcterms:modified xsi:type="dcterms:W3CDTF">2021-10-14T15:02:53Z</dcterms:modified>
</cp:coreProperties>
</file>