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onlapúj\Dönt2021\"/>
    </mc:Choice>
  </mc:AlternateContent>
  <workbookProtection workbookAlgorithmName="SHA-512" workbookHashValue="2+e6oVdwrMpZZa1MnvPJCdePGo1QV34/geVxEHkuSo97hKWi8WGKmqL+n3liYlTqkG0dR6SSrPC4PNJhQpWUWw==" workbookSaltValue="ubOEsDdHHPzSnoGtfTALKQ==" workbookSpinCount="100000" lockStructure="1"/>
  <bookViews>
    <workbookView xWindow="0" yWindow="0" windowWidth="28800" windowHeight="11775"/>
  </bookViews>
  <sheets>
    <sheet name="Színház I VID" sheetId="10" r:id="rId1"/>
    <sheet name="Somogyi_I" sheetId="11" state="hidden" r:id="rId2"/>
    <sheet name="Kiss_I" sheetId="12" state="hidden" r:id="rId3"/>
    <sheet name="Dósa_I" sheetId="13" state="hidden" r:id="rId4"/>
    <sheet name="Bán_I" sheetId="14" state="hidden" r:id="rId5"/>
    <sheet name="Zalán_I" sheetId="15" state="hidden" r:id="rId6"/>
    <sheet name="Színház II VID" sheetId="9" r:id="rId7"/>
    <sheet name="Somogyi_II" sheetId="17" state="hidden" r:id="rId8"/>
    <sheet name="Kiss_II" sheetId="18" state="hidden" r:id="rId9"/>
    <sheet name="Dósa_II" sheetId="19" state="hidden" r:id="rId10"/>
    <sheet name="Bán_II" sheetId="20" state="hidden" r:id="rId11"/>
    <sheet name="Zalán_II" sheetId="21" state="hidden" r:id="rId12"/>
    <sheet name="Táncművészet VID" sheetId="8" r:id="rId13"/>
    <sheet name="Somogyi_TÁNC" sheetId="22" state="hidden" r:id="rId14"/>
    <sheet name="Kiss_TÁNC" sheetId="23" state="hidden" r:id="rId15"/>
    <sheet name="Dósa_TÁNC" sheetId="24" state="hidden" r:id="rId16"/>
    <sheet name="Bán_TÁNC" sheetId="25" state="hidden" r:id="rId17"/>
    <sheet name="Zalán_TÁNC" sheetId="26" state="hidden" r:id="rId18"/>
    <sheet name="Forgalmazói VID" sheetId="7" r:id="rId19"/>
    <sheet name="Somogyi_FORG" sheetId="27" state="hidden" r:id="rId20"/>
    <sheet name="Kiss_FORG" sheetId="28" state="hidden" r:id="rId21"/>
    <sheet name="Dósa_FORG" sheetId="29" state="hidden" r:id="rId22"/>
    <sheet name="Bán_FORG" sheetId="30" state="hidden" r:id="rId23"/>
    <sheet name="Zalán_FORG" sheetId="31" state="hidden" r:id="rId24"/>
    <sheet name="Szabadtéri" sheetId="3" r:id="rId25"/>
    <sheet name="Somogyi_SZAB" sheetId="32" state="hidden" r:id="rId26"/>
    <sheet name="Kiss_SZAB" sheetId="33" state="hidden" r:id="rId27"/>
    <sheet name="Dósa_SZAB" sheetId="34" state="hidden" r:id="rId28"/>
    <sheet name="Bán_SZAB" sheetId="35" state="hidden" r:id="rId29"/>
    <sheet name="Zalán_SZAB" sheetId="36" state="hidden" r:id="rId30"/>
    <sheet name="Nemzetiségi" sheetId="2" r:id="rId31"/>
    <sheet name="Somogyi_NEMZ" sheetId="37" state="hidden" r:id="rId32"/>
    <sheet name="Kiss_NEMZ" sheetId="38" state="hidden" r:id="rId33"/>
    <sheet name="Dósa_NEMZ" sheetId="39" state="hidden" r:id="rId34"/>
    <sheet name="Bán_NEMZ" sheetId="40" state="hidden" r:id="rId35"/>
    <sheet name="Zalán_NEMZ" sheetId="41" state="hidden" r:id="rId36"/>
  </sheets>
  <definedNames>
    <definedName name="_xlnm._FilterDatabase" localSheetId="6" hidden="1">'Színház II VID'!$A$1:$G$18</definedName>
    <definedName name="_xlnm.Print_Titles" localSheetId="28">Bán_SZAB!$1:$5</definedName>
    <definedName name="_xlnm.Print_Titles" localSheetId="27">Dósa_SZAB!$1:$5</definedName>
    <definedName name="_xlnm.Print_Titles" localSheetId="18">'Forgalmazói VID'!$1:$1</definedName>
    <definedName name="_xlnm.Print_Titles" localSheetId="2">Kiss_I!$1:$5</definedName>
    <definedName name="_xlnm.Print_Titles" localSheetId="26">Kiss_SZAB!$1:$5</definedName>
    <definedName name="_xlnm.Print_Titles" localSheetId="1">Somogyi_I!$1:$5</definedName>
    <definedName name="_xlnm.Print_Titles" localSheetId="25">Somogyi_SZAB!$1:$5</definedName>
    <definedName name="_xlnm.Print_Titles" localSheetId="24">Szabadtéri!$2:$4</definedName>
    <definedName name="_xlnm.Print_Titles" localSheetId="0">'Színház I VID'!$2:$4</definedName>
    <definedName name="_xlnm.Print_Titles" localSheetId="29">Zalán_SZAB!$1:$5</definedName>
    <definedName name="_xlnm.Print_Area" localSheetId="18">'Forgalmazói VID'!$A$1:$G$21</definedName>
    <definedName name="_xlnm.Print_Area" localSheetId="30">Nemzetiségi!$A$1:$F$12</definedName>
    <definedName name="_xlnm.Print_Area" localSheetId="24">Szabadtéri!$A$1:$G$23</definedName>
    <definedName name="_xlnm.Print_Area" localSheetId="0">'Színház I VID'!$A$1:$G$55</definedName>
    <definedName name="_xlnm.Print_Area" localSheetId="6">'Színház II VID'!$A$1:$G$18</definedName>
    <definedName name="_xlnm.Print_Area" localSheetId="12">'Táncművészet VID'!$A$1:$G$18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7" l="1"/>
  <c r="B18" i="7"/>
  <c r="G18" i="14" l="1"/>
  <c r="G7" i="15" l="1"/>
  <c r="G15" i="11" l="1"/>
  <c r="H18" i="25" l="1"/>
  <c r="H21" i="20"/>
  <c r="H37" i="14"/>
  <c r="G6" i="14"/>
  <c r="H19" i="29" l="1"/>
  <c r="H21" i="19"/>
  <c r="H32" i="13"/>
  <c r="H23" i="13"/>
  <c r="I15" i="41" l="1"/>
  <c r="H19" i="31"/>
  <c r="H32" i="15"/>
  <c r="H14" i="40" l="1"/>
  <c r="H19" i="30"/>
  <c r="H7" i="30"/>
  <c r="H32" i="14"/>
  <c r="H15" i="39" l="1"/>
  <c r="H7" i="29"/>
  <c r="H15" i="38" l="1"/>
  <c r="H22" i="28"/>
  <c r="H21" i="28"/>
  <c r="H7" i="28"/>
  <c r="H15" i="37" l="1"/>
  <c r="I18" i="22"/>
  <c r="F14" i="41" l="1"/>
  <c r="H13" i="41"/>
  <c r="H12" i="41"/>
  <c r="H11" i="41"/>
  <c r="H10" i="41"/>
  <c r="H9" i="41"/>
  <c r="H8" i="41"/>
  <c r="H7" i="41"/>
  <c r="H6" i="41"/>
  <c r="E14" i="40"/>
  <c r="G13" i="40"/>
  <c r="G12" i="40"/>
  <c r="G11" i="40"/>
  <c r="G10" i="40"/>
  <c r="G9" i="40"/>
  <c r="G8" i="40"/>
  <c r="G7" i="40"/>
  <c r="G6" i="40"/>
  <c r="E14" i="39"/>
  <c r="G13" i="39"/>
  <c r="G12" i="39"/>
  <c r="G11" i="39"/>
  <c r="G10" i="39"/>
  <c r="G9" i="39"/>
  <c r="G8" i="39"/>
  <c r="G7" i="39"/>
  <c r="G6" i="39"/>
  <c r="E14" i="38"/>
  <c r="G13" i="38"/>
  <c r="G12" i="38"/>
  <c r="G11" i="38"/>
  <c r="G10" i="38"/>
  <c r="G9" i="38"/>
  <c r="G8" i="38"/>
  <c r="G7" i="38"/>
  <c r="G6" i="38"/>
  <c r="E14" i="37"/>
  <c r="G13" i="37"/>
  <c r="G12" i="37"/>
  <c r="G11" i="37"/>
  <c r="G10" i="37"/>
  <c r="G9" i="37"/>
  <c r="G8" i="37"/>
  <c r="G7" i="37"/>
  <c r="G6" i="37"/>
  <c r="H26" i="36"/>
  <c r="E25" i="36"/>
  <c r="G24" i="36"/>
  <c r="G23" i="36"/>
  <c r="G22" i="36"/>
  <c r="G21" i="36"/>
  <c r="G20" i="36"/>
  <c r="G19" i="36"/>
  <c r="G18" i="36"/>
  <c r="G17" i="36"/>
  <c r="G16" i="36"/>
  <c r="G15" i="36"/>
  <c r="G14" i="36"/>
  <c r="G13" i="36"/>
  <c r="G12" i="36"/>
  <c r="G11" i="36"/>
  <c r="G10" i="36"/>
  <c r="G9" i="36"/>
  <c r="G8" i="36"/>
  <c r="G7" i="36"/>
  <c r="G6" i="36"/>
  <c r="H26" i="35"/>
  <c r="E25" i="35"/>
  <c r="G24" i="35"/>
  <c r="G23" i="35"/>
  <c r="G22" i="35"/>
  <c r="G21" i="35"/>
  <c r="G20" i="35"/>
  <c r="G19" i="35"/>
  <c r="G18" i="35"/>
  <c r="G17" i="35"/>
  <c r="G16" i="35"/>
  <c r="G15" i="35"/>
  <c r="G14" i="35"/>
  <c r="G13" i="35"/>
  <c r="G12" i="35"/>
  <c r="G11" i="35"/>
  <c r="G10" i="35"/>
  <c r="G9" i="35"/>
  <c r="G8" i="35"/>
  <c r="G7" i="35"/>
  <c r="G6" i="35"/>
  <c r="H26" i="34"/>
  <c r="E25" i="34"/>
  <c r="G24" i="34"/>
  <c r="G23" i="34"/>
  <c r="G22" i="34"/>
  <c r="G21" i="34"/>
  <c r="G20" i="34"/>
  <c r="G19" i="34"/>
  <c r="G18" i="34"/>
  <c r="G17" i="34"/>
  <c r="G16" i="34"/>
  <c r="G15" i="34"/>
  <c r="G14" i="34"/>
  <c r="G13" i="34"/>
  <c r="G12" i="34"/>
  <c r="G11" i="34"/>
  <c r="G10" i="34"/>
  <c r="G9" i="34"/>
  <c r="G8" i="34"/>
  <c r="G7" i="34"/>
  <c r="G6" i="34"/>
  <c r="H26" i="33"/>
  <c r="E25" i="33"/>
  <c r="G24" i="33"/>
  <c r="G23" i="33"/>
  <c r="G22" i="33"/>
  <c r="G21" i="33"/>
  <c r="G20" i="33"/>
  <c r="G19" i="33"/>
  <c r="G18" i="33"/>
  <c r="G17" i="33"/>
  <c r="G16" i="33"/>
  <c r="G15" i="33"/>
  <c r="G14" i="33"/>
  <c r="G13" i="33"/>
  <c r="G12" i="33"/>
  <c r="G11" i="33"/>
  <c r="G10" i="33"/>
  <c r="G9" i="33"/>
  <c r="G8" i="33"/>
  <c r="G7" i="33"/>
  <c r="G6" i="33"/>
  <c r="H26" i="32"/>
  <c r="E25" i="32"/>
  <c r="G24" i="32"/>
  <c r="G23" i="32"/>
  <c r="G22" i="32"/>
  <c r="G21" i="32"/>
  <c r="G20" i="32"/>
  <c r="G19" i="32"/>
  <c r="G18" i="32"/>
  <c r="G17" i="32"/>
  <c r="G16" i="32"/>
  <c r="G15" i="32"/>
  <c r="G14" i="32"/>
  <c r="G13" i="32"/>
  <c r="G12" i="32"/>
  <c r="G11" i="32"/>
  <c r="G10" i="32"/>
  <c r="G9" i="32"/>
  <c r="G8" i="32"/>
  <c r="G7" i="32"/>
  <c r="G6" i="32"/>
  <c r="H23" i="31"/>
  <c r="H24" i="31" s="1"/>
  <c r="E23" i="31"/>
  <c r="G22" i="31"/>
  <c r="G21" i="31"/>
  <c r="G23" i="31" s="1"/>
  <c r="G19" i="31"/>
  <c r="E19" i="31"/>
  <c r="G18" i="31"/>
  <c r="G17" i="31"/>
  <c r="G16" i="31"/>
  <c r="G15" i="31"/>
  <c r="G14" i="31"/>
  <c r="G13" i="31"/>
  <c r="G12" i="31"/>
  <c r="G11" i="31"/>
  <c r="G10" i="31"/>
  <c r="G9" i="31"/>
  <c r="E7" i="31"/>
  <c r="G6" i="31"/>
  <c r="G7" i="31" s="1"/>
  <c r="H24" i="30"/>
  <c r="H23" i="30"/>
  <c r="E23" i="30"/>
  <c r="G22" i="30"/>
  <c r="G21" i="30"/>
  <c r="G23" i="30" s="1"/>
  <c r="G19" i="30"/>
  <c r="E19" i="30"/>
  <c r="G18" i="30"/>
  <c r="G17" i="30"/>
  <c r="G16" i="30"/>
  <c r="G15" i="30"/>
  <c r="G14" i="30"/>
  <c r="G13" i="30"/>
  <c r="G12" i="30"/>
  <c r="G11" i="30"/>
  <c r="G10" i="30"/>
  <c r="G9" i="30"/>
  <c r="E7" i="30"/>
  <c r="E24" i="30" s="1"/>
  <c r="G6" i="30"/>
  <c r="G7" i="30" s="1"/>
  <c r="H23" i="29"/>
  <c r="G23" i="29"/>
  <c r="E23" i="29"/>
  <c r="G22" i="29"/>
  <c r="G21" i="29"/>
  <c r="H24" i="29"/>
  <c r="G19" i="29"/>
  <c r="E19" i="29"/>
  <c r="G18" i="29"/>
  <c r="G17" i="29"/>
  <c r="G16" i="29"/>
  <c r="G15" i="29"/>
  <c r="G14" i="29"/>
  <c r="G13" i="29"/>
  <c r="G12" i="29"/>
  <c r="G11" i="29"/>
  <c r="G10" i="29"/>
  <c r="G9" i="29"/>
  <c r="E7" i="29"/>
  <c r="E24" i="29" s="1"/>
  <c r="G6" i="29"/>
  <c r="G7" i="29" s="1"/>
  <c r="H23" i="28"/>
  <c r="E23" i="28"/>
  <c r="G22" i="28"/>
  <c r="G21" i="28"/>
  <c r="G23" i="28" s="1"/>
  <c r="H19" i="28"/>
  <c r="H24" i="28" s="1"/>
  <c r="G19" i="28"/>
  <c r="E19" i="28"/>
  <c r="G18" i="28"/>
  <c r="G17" i="28"/>
  <c r="G16" i="28"/>
  <c r="G15" i="28"/>
  <c r="G14" i="28"/>
  <c r="G13" i="28"/>
  <c r="G12" i="28"/>
  <c r="G11" i="28"/>
  <c r="G10" i="28"/>
  <c r="G9" i="28"/>
  <c r="E7" i="28"/>
  <c r="E24" i="28" s="1"/>
  <c r="G6" i="28"/>
  <c r="G7" i="28" s="1"/>
  <c r="H23" i="27"/>
  <c r="H24" i="27" s="1"/>
  <c r="G23" i="27"/>
  <c r="E23" i="27"/>
  <c r="G22" i="27"/>
  <c r="G21" i="27"/>
  <c r="H19" i="27"/>
  <c r="G19" i="27"/>
  <c r="E19" i="27"/>
  <c r="G18" i="27"/>
  <c r="G17" i="27"/>
  <c r="G16" i="27"/>
  <c r="G15" i="27"/>
  <c r="G14" i="27"/>
  <c r="G13" i="27"/>
  <c r="G12" i="27"/>
  <c r="G11" i="27"/>
  <c r="G10" i="27"/>
  <c r="G9" i="27"/>
  <c r="E7" i="27"/>
  <c r="E24" i="27" s="1"/>
  <c r="G6" i="27"/>
  <c r="G7" i="27" s="1"/>
  <c r="H18" i="26"/>
  <c r="E18" i="26"/>
  <c r="G17" i="26"/>
  <c r="G16" i="26"/>
  <c r="G15" i="26"/>
  <c r="G14" i="26"/>
  <c r="G13" i="26"/>
  <c r="G12" i="26"/>
  <c r="G11" i="26"/>
  <c r="G10" i="26"/>
  <c r="G9" i="26"/>
  <c r="G8" i="26"/>
  <c r="G7" i="26"/>
  <c r="G6" i="26"/>
  <c r="E18" i="25"/>
  <c r="G17" i="25"/>
  <c r="G16" i="25"/>
  <c r="G15" i="25"/>
  <c r="G14" i="25"/>
  <c r="G13" i="25"/>
  <c r="G12" i="25"/>
  <c r="G11" i="25"/>
  <c r="G10" i="25"/>
  <c r="G9" i="25"/>
  <c r="G8" i="25"/>
  <c r="G7" i="25"/>
  <c r="G6" i="25"/>
  <c r="H18" i="24"/>
  <c r="E18" i="24"/>
  <c r="G17" i="24"/>
  <c r="G16" i="24"/>
  <c r="G15" i="24"/>
  <c r="G14" i="24"/>
  <c r="G13" i="24"/>
  <c r="G12" i="24"/>
  <c r="G11" i="24"/>
  <c r="G10" i="24"/>
  <c r="G9" i="24"/>
  <c r="G8" i="24"/>
  <c r="G7" i="24"/>
  <c r="G6" i="24"/>
  <c r="H18" i="23"/>
  <c r="E18" i="23"/>
  <c r="G17" i="23"/>
  <c r="G16" i="23"/>
  <c r="G15" i="23"/>
  <c r="G14" i="23"/>
  <c r="G13" i="23"/>
  <c r="G12" i="23"/>
  <c r="G11" i="23"/>
  <c r="G10" i="23"/>
  <c r="G9" i="23"/>
  <c r="G8" i="23"/>
  <c r="G7" i="23"/>
  <c r="G6" i="23"/>
  <c r="H18" i="22"/>
  <c r="E18" i="22"/>
  <c r="G17" i="22"/>
  <c r="G16" i="22"/>
  <c r="G15" i="22"/>
  <c r="G14" i="22"/>
  <c r="G13" i="22"/>
  <c r="G12" i="22"/>
  <c r="G11" i="22"/>
  <c r="G10" i="22"/>
  <c r="G9" i="22"/>
  <c r="G8" i="22"/>
  <c r="G7" i="22"/>
  <c r="G6" i="22"/>
  <c r="H21" i="21"/>
  <c r="E20" i="21"/>
  <c r="G19" i="21"/>
  <c r="G18" i="21"/>
  <c r="G17" i="21"/>
  <c r="G16" i="21"/>
  <c r="G15" i="21"/>
  <c r="G14" i="21"/>
  <c r="G13" i="21"/>
  <c r="G12" i="21"/>
  <c r="G11" i="21"/>
  <c r="G10" i="21"/>
  <c r="G9" i="21"/>
  <c r="G8" i="21"/>
  <c r="G7" i="21"/>
  <c r="G6" i="21"/>
  <c r="E20" i="20"/>
  <c r="G19" i="20"/>
  <c r="G18" i="20"/>
  <c r="G17" i="20"/>
  <c r="G16" i="20"/>
  <c r="G15" i="20"/>
  <c r="G14" i="20"/>
  <c r="G13" i="20"/>
  <c r="G12" i="20"/>
  <c r="G11" i="20"/>
  <c r="G10" i="20"/>
  <c r="G9" i="20"/>
  <c r="G8" i="20"/>
  <c r="G7" i="20"/>
  <c r="G6" i="20"/>
  <c r="E20" i="19"/>
  <c r="G19" i="19"/>
  <c r="G18" i="19"/>
  <c r="G17" i="19"/>
  <c r="G16" i="19"/>
  <c r="G15" i="19"/>
  <c r="G14" i="19"/>
  <c r="G13" i="19"/>
  <c r="G12" i="19"/>
  <c r="G11" i="19"/>
  <c r="G10" i="19"/>
  <c r="G9" i="19"/>
  <c r="G8" i="19"/>
  <c r="G7" i="19"/>
  <c r="G6" i="19"/>
  <c r="H21" i="18"/>
  <c r="E20" i="18"/>
  <c r="G19" i="18"/>
  <c r="G18" i="18"/>
  <c r="G17" i="18"/>
  <c r="G16" i="18"/>
  <c r="G15" i="18"/>
  <c r="G14" i="18"/>
  <c r="G13" i="18"/>
  <c r="G12" i="18"/>
  <c r="G11" i="18"/>
  <c r="G10" i="18"/>
  <c r="G9" i="18"/>
  <c r="G8" i="18"/>
  <c r="G7" i="18"/>
  <c r="G6" i="18"/>
  <c r="H21" i="17"/>
  <c r="E20" i="17"/>
  <c r="G19" i="17"/>
  <c r="G18" i="17"/>
  <c r="G17" i="17"/>
  <c r="G16" i="17"/>
  <c r="G15" i="17"/>
  <c r="G14" i="17"/>
  <c r="G13" i="17"/>
  <c r="G12" i="17"/>
  <c r="G11" i="17"/>
  <c r="G10" i="17"/>
  <c r="G9" i="17"/>
  <c r="G8" i="17"/>
  <c r="G7" i="17"/>
  <c r="G6" i="17"/>
  <c r="H36" i="15"/>
  <c r="E36" i="15"/>
  <c r="E37" i="15" s="1"/>
  <c r="G35" i="15"/>
  <c r="G34" i="15"/>
  <c r="G32" i="15"/>
  <c r="E32" i="15"/>
  <c r="G31" i="15"/>
  <c r="G30" i="15"/>
  <c r="G29" i="15"/>
  <c r="G28" i="15"/>
  <c r="G27" i="15"/>
  <c r="G26" i="15"/>
  <c r="G25" i="15"/>
  <c r="H23" i="15"/>
  <c r="G23" i="15"/>
  <c r="E23" i="15"/>
  <c r="G22" i="15"/>
  <c r="G21" i="15"/>
  <c r="G20" i="15"/>
  <c r="G19" i="15"/>
  <c r="G18" i="15"/>
  <c r="G17" i="15"/>
  <c r="G16" i="15"/>
  <c r="G15" i="15"/>
  <c r="G14" i="15"/>
  <c r="G13" i="15"/>
  <c r="G12" i="15"/>
  <c r="G11" i="15"/>
  <c r="G10" i="15"/>
  <c r="G9" i="15"/>
  <c r="G8" i="15"/>
  <c r="G6" i="15"/>
  <c r="H36" i="14"/>
  <c r="E36" i="14"/>
  <c r="E37" i="14" s="1"/>
  <c r="G35" i="14"/>
  <c r="G34" i="14"/>
  <c r="G32" i="14"/>
  <c r="E32" i="14"/>
  <c r="G31" i="14"/>
  <c r="G30" i="14"/>
  <c r="G29" i="14"/>
  <c r="G28" i="14"/>
  <c r="G27" i="14"/>
  <c r="G26" i="14"/>
  <c r="G25" i="14"/>
  <c r="H23" i="14"/>
  <c r="G23" i="14"/>
  <c r="E23" i="14"/>
  <c r="G22" i="14"/>
  <c r="G21" i="14"/>
  <c r="G20" i="14"/>
  <c r="G19" i="14"/>
  <c r="G17" i="14"/>
  <c r="G16" i="14"/>
  <c r="G15" i="14"/>
  <c r="G14" i="14"/>
  <c r="G13" i="14"/>
  <c r="G12" i="14"/>
  <c r="G11" i="14"/>
  <c r="G10" i="14"/>
  <c r="G9" i="14"/>
  <c r="G8" i="14"/>
  <c r="G7" i="14"/>
  <c r="H37" i="13"/>
  <c r="H36" i="13"/>
  <c r="E36" i="13"/>
  <c r="E37" i="13" s="1"/>
  <c r="G35" i="13"/>
  <c r="G34" i="13"/>
  <c r="G32" i="13"/>
  <c r="E32" i="13"/>
  <c r="G31" i="13"/>
  <c r="G30" i="13"/>
  <c r="G29" i="13"/>
  <c r="G28" i="13"/>
  <c r="G27" i="13"/>
  <c r="G26" i="13"/>
  <c r="G25" i="13"/>
  <c r="G23" i="13"/>
  <c r="E23" i="13"/>
  <c r="G22" i="13"/>
  <c r="G21" i="13"/>
  <c r="G20" i="13"/>
  <c r="G19" i="13"/>
  <c r="G18" i="13"/>
  <c r="G17" i="13"/>
  <c r="G16" i="13"/>
  <c r="G15" i="13"/>
  <c r="G14" i="13"/>
  <c r="G13" i="13"/>
  <c r="G12" i="13"/>
  <c r="G11" i="13"/>
  <c r="G10" i="13"/>
  <c r="G9" i="13"/>
  <c r="G8" i="13"/>
  <c r="G7" i="13"/>
  <c r="G6" i="13"/>
  <c r="H36" i="12"/>
  <c r="E36" i="12"/>
  <c r="E37" i="12" s="1"/>
  <c r="G35" i="12"/>
  <c r="G34" i="12"/>
  <c r="H32" i="12"/>
  <c r="G32" i="12"/>
  <c r="E32" i="12"/>
  <c r="G31" i="12"/>
  <c r="G30" i="12"/>
  <c r="G29" i="12"/>
  <c r="G28" i="12"/>
  <c r="G27" i="12"/>
  <c r="G26" i="12"/>
  <c r="G25" i="12"/>
  <c r="H23" i="12"/>
  <c r="G23" i="12"/>
  <c r="E23" i="12"/>
  <c r="G22" i="12"/>
  <c r="G21" i="12"/>
  <c r="G20" i="12"/>
  <c r="G19" i="12"/>
  <c r="G18" i="12"/>
  <c r="G17" i="12"/>
  <c r="G16" i="12"/>
  <c r="G15" i="12"/>
  <c r="G14" i="12"/>
  <c r="G13" i="12"/>
  <c r="G12" i="12"/>
  <c r="G11" i="12"/>
  <c r="G10" i="12"/>
  <c r="G9" i="12"/>
  <c r="G8" i="12"/>
  <c r="G7" i="12"/>
  <c r="G6" i="12"/>
  <c r="E37" i="11"/>
  <c r="H36" i="11"/>
  <c r="E36" i="11"/>
  <c r="G35" i="11"/>
  <c r="G34" i="11"/>
  <c r="H32" i="11"/>
  <c r="G32" i="11"/>
  <c r="E32" i="11"/>
  <c r="G31" i="11"/>
  <c r="G30" i="11"/>
  <c r="G29" i="11"/>
  <c r="G28" i="11"/>
  <c r="G27" i="11"/>
  <c r="G26" i="11"/>
  <c r="G25" i="11"/>
  <c r="H23" i="11"/>
  <c r="G23" i="11"/>
  <c r="E23" i="11"/>
  <c r="G22" i="11"/>
  <c r="G21" i="11"/>
  <c r="G20" i="11"/>
  <c r="G19" i="11"/>
  <c r="G18" i="11"/>
  <c r="G17" i="11"/>
  <c r="G16" i="11"/>
  <c r="G14" i="11"/>
  <c r="G13" i="11"/>
  <c r="G12" i="11"/>
  <c r="G11" i="11"/>
  <c r="G10" i="11"/>
  <c r="G9" i="11"/>
  <c r="G8" i="11"/>
  <c r="G7" i="11"/>
  <c r="G6" i="11"/>
  <c r="E24" i="31" l="1"/>
  <c r="H37" i="15"/>
  <c r="H37" i="12"/>
  <c r="H37" i="11"/>
</calcChain>
</file>

<file path=xl/sharedStrings.xml><?xml version="1.0" encoding="utf-8"?>
<sst xmlns="http://schemas.openxmlformats.org/spreadsheetml/2006/main" count="2272" uniqueCount="384">
  <si>
    <t>Értékelőlap_Forgalmazói kategóriák</t>
  </si>
  <si>
    <t>Szakértő neve:</t>
  </si>
  <si>
    <t>SORT, CELLÁT BESZÚRNI, TÖRÖLNI, a táblázatot átformázni TILOS!!!</t>
  </si>
  <si>
    <t>Sorszám</t>
  </si>
  <si>
    <t>Pályázatszám, iktatószám</t>
  </si>
  <si>
    <t>Pályázó neve</t>
  </si>
  <si>
    <t>Megval. Cél</t>
  </si>
  <si>
    <t>Igényelt nettó kiadás Ft</t>
  </si>
  <si>
    <t>FEPO Megjegyzés</t>
  </si>
  <si>
    <t>Összes pont</t>
  </si>
  <si>
    <t>Értékelő kurátor megjegyzése, indoklás</t>
  </si>
  <si>
    <t>Összesen:</t>
  </si>
  <si>
    <t>Mindösszesen:</t>
  </si>
  <si>
    <t>Értékelőlap_Nemzetiségi színházak kategóriák</t>
  </si>
  <si>
    <r>
      <rPr>
        <b/>
        <sz val="8"/>
        <color indexed="8"/>
        <rFont val="Calibri"/>
        <family val="2"/>
        <charset val="238"/>
      </rPr>
      <t>III. Társadalmi szerepvállalás, közhasznúsági szempontok (0-10 pont):</t>
    </r>
    <r>
      <rPr>
        <sz val="8"/>
        <color indexed="8"/>
        <rFont val="Calibri"/>
        <family val="2"/>
        <charset val="238"/>
      </rPr>
      <t xml:space="preserve">
12. Kapcsolattartás a nemzetiségi nyelvű közösséggel.
</t>
    </r>
  </si>
  <si>
    <r>
      <rPr>
        <b/>
        <sz val="8"/>
        <color indexed="8"/>
        <rFont val="Calibri"/>
        <family val="2"/>
        <charset val="238"/>
      </rPr>
      <t>V. Gazdálkodási szempontok (0-10 pont)</t>
    </r>
    <r>
      <rPr>
        <sz val="8"/>
        <color indexed="8"/>
        <rFont val="Calibri"/>
        <family val="2"/>
        <charset val="238"/>
      </rPr>
      <t xml:space="preserve">
13. Benyújtott költségvetés realitása, precizitása, stabilitása, kidolgozottsága;
Pályázói aktivitás és eddigi eredményesség (hazai, EU-s, külföldi források), önkormányzati fenntartású szervezetek esetében a fenntartói támogatás (és egyéb fenntartói anyagi szerepvállalás) megjelenése az összköltségvetésében.
14. Együttműködések és cserekapcsolatok költségvetési hasznosulása (hazai és külföldi értékesítés vagy kooperáció megjelenése az összköltségvetésben).
</t>
    </r>
  </si>
  <si>
    <t>Javasolt összeg (rendelkezésre áll:           90 000 000 Ft)</t>
  </si>
  <si>
    <t>Értékelőlap_Szabadtéri színházak kategóriák</t>
  </si>
  <si>
    <r>
      <t>II</t>
    </r>
    <r>
      <rPr>
        <b/>
        <sz val="8"/>
        <color indexed="8"/>
        <rFont val="Calibri"/>
        <family val="2"/>
        <charset val="238"/>
      </rPr>
      <t>. Művészeti-szakmai szempontok (0-20 pont):                                                                                                                                                    Művészi tartalom</t>
    </r>
    <r>
      <rPr>
        <sz val="8"/>
        <color indexed="8"/>
        <rFont val="Calibri"/>
        <family val="2"/>
        <charset val="238"/>
      </rPr>
      <t xml:space="preserve">
5. Innovatív művészeti formációk bemutatásának gyakorlata, repertoár sokszínűsége, értékőrzés és megújulás érvényesülése, sajátos karakter, adottságok, helyszínhez, közönséghez köthető specifikumok és lehetőségek kiaknázása, tudatosság.
6. Szakmai felkészültség, színvonal.
7. Összművészeti/társművészeti elemek megjelenése, jellege.
8. Kooperáció más művészeti szervezettel (gyakoriság, tervszerűség, produktivitás, progresszivitás, kölcsönösség), nemzetközi szakmai jelenlét (fesztiválrészvétel, vendégjáték szervezés, meghívás teljesítése) és hatékonysága.
9. Kortárs és klasszikus magyar művek megjelenése
10. Határon túli magyar művészekkel, szervezetekkel kialakított kapcsolatrendszer.
</t>
    </r>
    <r>
      <rPr>
        <b/>
        <sz val="8"/>
        <color indexed="8"/>
        <rFont val="Calibri"/>
        <family val="2"/>
        <charset val="238"/>
      </rPr>
      <t>Visszacsatolás, eredményesség</t>
    </r>
    <r>
      <rPr>
        <sz val="8"/>
        <color indexed="8"/>
        <rFont val="Calibri"/>
        <family val="2"/>
        <charset val="238"/>
      </rPr>
      <t xml:space="preserve">
Közönség aktivitása, bevonása, mérése, eredményeinek hatása és megjelentetése a szakmai-művészeti munkában, felületek lehetőségeinek kiaknázása (kérdőívezés, találkozó, webaktivitás, pártolói rendszer), új közönségrétegek bevonása.
11. Transzparens működés jellemzői (naprakész információszolgáltatás, kommunikációs felületek használata, üvegzseb).
12. Hazai és külföldi média megjelenés mértéke, rendszeressége, tematikája, illetve hazai és külföldi kritikában, szakmai sajtóban való megjelenés.
</t>
    </r>
    <r>
      <rPr>
        <b/>
        <sz val="8"/>
        <color indexed="8"/>
        <rFont val="Calibri"/>
        <family val="2"/>
        <charset val="238"/>
      </rPr>
      <t>Szakmai aktivitás</t>
    </r>
    <r>
      <rPr>
        <sz val="8"/>
        <color indexed="8"/>
        <rFont val="Calibri"/>
        <family val="2"/>
        <charset val="238"/>
      </rPr>
      <t xml:space="preserve">
13. Hazai vagy külföldi képzések, csereprogramok, konferenciák, workshopok stb. látogatása illetve azok szervezésében, továbbá hazai vagy külföldi fesztivál, szakmai rendezvény szervezésében való közreműködés;
14. Tehetséggondozás gyakorlata, koncepciója</t>
    </r>
    <r>
      <rPr>
        <b/>
        <sz val="8"/>
        <color indexed="8"/>
        <rFont val="Calibri"/>
        <family val="2"/>
        <charset val="238"/>
      </rPr>
      <t xml:space="preserve">.
</t>
    </r>
  </si>
  <si>
    <r>
      <rPr>
        <b/>
        <sz val="8"/>
        <color indexed="8"/>
        <rFont val="Calibri"/>
        <family val="2"/>
        <charset val="238"/>
      </rPr>
      <t>III. Társadalmi szerepvállalás, közhasznúsági szempontok (0-20 pont):</t>
    </r>
    <r>
      <rPr>
        <sz val="8"/>
        <color indexed="8"/>
        <rFont val="Calibri"/>
        <family val="2"/>
        <charset val="238"/>
      </rPr>
      <t xml:space="preserve">
15. Székhely településen kívüli regionális vagy országos tevékenység gyakorlata, hatókör.
16. Közösség- és társadalomépítő tevékenység gyakorlata (helyi identitás, önkéntesek alkalmazása), koncepciója.
17. Kulturálisan és/vagy társadalmilag hátrányos helyzetű csoportokkal való foglalkozás, kapcsolattartás gyakorlata, koncepciója.
18. Országos/regionális turisztikai jelentőség.
</t>
    </r>
  </si>
  <si>
    <t>Értékelőlap_Színház I kategóriák</t>
  </si>
  <si>
    <r>
      <rPr>
        <b/>
        <sz val="8"/>
        <color indexed="8"/>
        <rFont val="Calibri"/>
        <family val="2"/>
        <charset val="238"/>
      </rPr>
      <t xml:space="preserve">I. Általános szempontok (0-10 pont):                                  </t>
    </r>
    <r>
      <rPr>
        <sz val="8"/>
        <color indexed="8"/>
        <rFont val="Calibri"/>
        <family val="2"/>
        <charset val="238"/>
      </rPr>
      <t xml:space="preserve">1. A működés folyamatossága.
2. A tevékenység tudatos alakítása 
3. A pályázat megvalósíthatósága, figyelemmel a pályázó szakmai múltjára és gazdasági körülményeire
4. A pályázat kidolgozottsága és áttekinthetősége 
</t>
    </r>
  </si>
  <si>
    <r>
      <t>II</t>
    </r>
    <r>
      <rPr>
        <b/>
        <sz val="8"/>
        <color indexed="8"/>
        <rFont val="Calibri"/>
        <family val="2"/>
        <charset val="238"/>
      </rPr>
      <t xml:space="preserve">. Művészeti-szakmai szempontok (0-50 pont):                                                                                                                                                    Tervezés 
</t>
    </r>
    <r>
      <rPr>
        <sz val="8"/>
        <color indexed="8"/>
        <rFont val="Calibri"/>
        <family val="2"/>
        <charset val="238"/>
      </rPr>
      <t xml:space="preserve">5. A művészeti koncepció tudatossága, következetessége
6. Tervszerűség a pályázó alkotói vagy forgalmazói programjában 
7. Tudatosság a témaválasztásban, továbbá a befogadó célcsoport kiválasztásában (például a gyermek- és ifjúsági korosztálynak, időskorúaknak, kultúrától elzárt közösségeknek szóló előadások bemutatását illetően)
8. A bemutatott produkciók életpályája (továbbjátszása, utógondozása)
</t>
    </r>
    <r>
      <rPr>
        <b/>
        <sz val="8"/>
        <color indexed="8"/>
        <rFont val="Calibri"/>
        <family val="2"/>
        <charset val="238"/>
      </rPr>
      <t xml:space="preserve">Innováció </t>
    </r>
    <r>
      <rPr>
        <sz val="8"/>
        <color indexed="8"/>
        <rFont val="Calibri"/>
        <family val="2"/>
        <charset val="238"/>
      </rPr>
      <t xml:space="preserve">
9. A tartalom kifejtésére használt kortárs formanyelv fejlesztése, illetve a forgalmazásban az innovatív művészeti formációk bemutatása
10. Interdiszciplináris, összművészeti elemek
</t>
    </r>
    <r>
      <rPr>
        <b/>
        <sz val="8"/>
        <color indexed="8"/>
        <rFont val="Calibri"/>
        <family val="2"/>
        <charset val="238"/>
      </rPr>
      <t xml:space="preserve">Visszacsatolás </t>
    </r>
    <r>
      <rPr>
        <sz val="8"/>
        <color indexed="8"/>
        <rFont val="Calibri"/>
        <family val="2"/>
        <charset val="238"/>
      </rPr>
      <t xml:space="preserve">
11. Közönségkapcsolatok (kérdőíves felmérés eredménye, pedagógusi visszajelzések, közösségi média, blog, honlap látogatottságának mértéke, pártolói kör)
12. Közönségépítés (közönségtalálkozók, pártolói programok, közvetlen kapcsolatok kialakítása oktatási intézményekkel) 
13. Hazai és külföldi médiamegjelenés, kritika
</t>
    </r>
    <r>
      <rPr>
        <b/>
        <sz val="8"/>
        <color indexed="8"/>
        <rFont val="Calibri"/>
        <family val="2"/>
        <charset val="238"/>
      </rPr>
      <t>Szakmai aktivitás, együttműködések</t>
    </r>
    <r>
      <rPr>
        <sz val="8"/>
        <color indexed="8"/>
        <rFont val="Calibri"/>
        <family val="2"/>
        <charset val="238"/>
      </rPr>
      <t xml:space="preserve"> 
14. Hazai és külföldi vendégjátékok, külföldi vendégművészek, társulatok fogadása, részvétel nemzetközi projektekben
15. Részvétel hazai vagy külföldi szakmai képzések, csereprogramokban, konferenciákon, workshopokon, ernyőszervezetek, szakmai szervezetek munkájában, fesztiválszervezésben. 
16. Együttműködés hazai, határontúli magyar és külföldi művészeti szervezetekkel, alkotókkal
17. A pályázó saját tevékenységének dokumentálása (archiválás, nyomtatott vagy digitális archívum, nyilvánosan elérhető szöveges és vizuális tartalmak)
</t>
    </r>
    <r>
      <rPr>
        <b/>
        <sz val="8"/>
        <color indexed="8"/>
        <rFont val="Calibri"/>
        <family val="2"/>
        <charset val="238"/>
      </rPr>
      <t xml:space="preserve">
</t>
    </r>
  </si>
  <si>
    <r>
      <rPr>
        <b/>
        <sz val="8"/>
        <color indexed="8"/>
        <rFont val="Calibri"/>
        <family val="2"/>
        <charset val="238"/>
      </rPr>
      <t>III. Társadalmi szerepvállalás, közhasznúsági szempontok (0-15 pont):</t>
    </r>
    <r>
      <rPr>
        <sz val="8"/>
        <color indexed="8"/>
        <rFont val="Calibri"/>
        <family val="2"/>
        <charset val="238"/>
      </rPr>
      <t xml:space="preserve">
18. Aktivitás kulturálisan és/vagy társadalmilag hátrányos helyzetű csoportokkal való kapcsolattartásban
19. Szakmai oktatási, felzárkóztató vagy munkahelyteremtő projekt szervezése, közreműködés ilyen jellegű tevékenységben
20. Tehetséggondozási tevékenység
21. Önkéntes tevékenység, önkéntesek foglalkoztatása
22. Közösségi hatás (a pályázó tevékenységének hatása a helyi közösségekre, a társadalmi aktivitásra, az önszerveződésre)
23. Székhely településen kívüli regionális vagy országos, határon túli tevékenység gyakorlata, hatókör 
24. Átláthatóság (működési tevékenységi adatok nyilvánossága, hozzáférhetőségének biztosítása)
</t>
    </r>
  </si>
  <si>
    <r>
      <rPr>
        <b/>
        <sz val="8"/>
        <color indexed="8"/>
        <rFont val="Calibri"/>
        <family val="2"/>
        <charset val="238"/>
      </rPr>
      <t>V. Gazdálkodási szempontok (0-13 pont)</t>
    </r>
    <r>
      <rPr>
        <sz val="8"/>
        <color indexed="8"/>
        <rFont val="Calibri"/>
        <family val="2"/>
        <charset val="238"/>
      </rPr>
      <t xml:space="preserve">
29. A pályázó által benyújtott költségvetés következetessége
30. Pályázói aktivitás és eredményesség (hazai, EU-s, külföldi források) 
31.  Igazolt jegybevétel alapján igénybevett TAO-támogatás aránya a befogadható támogatáshoz képest
32. Állami forrásból kapott támogatás (EMMI-pályázat, minisztertől, elkülönített állami pénzalapoktól, egyéb központi, fejezeti kezelésű előirányzatból kapott /egyedi/ támogatás) aránya a pályázó összköltségvetésében SZJA 1%-os felajánlások aránya a költségvetés egészében (tárgyévet megelőző év tényadata alapján)
33. A pályázó saját bevételének (jegybevétel, értékesítési bevétel) alakulása a költségvetés egészében (tárgyévet megelőző év tényadata alapján). </t>
    </r>
  </si>
  <si>
    <t>Értékelőlap_Színház II kategóriák</t>
  </si>
  <si>
    <r>
      <t>II</t>
    </r>
    <r>
      <rPr>
        <b/>
        <sz val="8"/>
        <color indexed="8"/>
        <rFont val="Calibri"/>
        <family val="2"/>
        <charset val="238"/>
      </rPr>
      <t>. Művészeti-szakmai szempontok (0-20 pont):                                                                                                                                                    Művészi tartalom</t>
    </r>
    <r>
      <rPr>
        <sz val="8"/>
        <color indexed="8"/>
        <rFont val="Calibri"/>
        <family val="2"/>
        <charset val="238"/>
      </rPr>
      <t xml:space="preserve">
5. Repertoár sokszínűsége, értékőrzés és megújulás érvényesülése, sajátos karakter, adottságok, helyszínhez, közönséghez köthető specifikumok és lehetőségek kiaknázása, tudatosság.
6. Szakmai felkészültség, színvonal
7. Összművészeti/társművészeti elemek megjelenése, jellege.
8. Kooperáció más művészeti szervezettel (gyakoriság, tervszerűség, produktivitás, progresszivitás, kölcsönösség), nemzetközi szakmai jelenlét (fesztiválrészvétel, vendégjáték-szervezés, meghívás teljesítése) és hatékonysága;
Kortárs és klasszikus magyar művek megjelenése.
9. Határon túli magyar művészekkel, szervezetekkel kialakított kapcsolatrendszer.
</t>
    </r>
    <r>
      <rPr>
        <b/>
        <sz val="8"/>
        <color indexed="8"/>
        <rFont val="Calibri"/>
        <family val="2"/>
        <charset val="238"/>
      </rPr>
      <t xml:space="preserve">Visszacsatolás, eredményesség </t>
    </r>
    <r>
      <rPr>
        <sz val="8"/>
        <color indexed="8"/>
        <rFont val="Calibri"/>
        <family val="2"/>
        <charset val="238"/>
      </rPr>
      <t xml:space="preserve">
10. Közönség aktivitása, bevonása, mérése, eredményeinek hatása és megjelentetése a szakmai-művészeti munkában, felületek lehetőségeinek kiaknázása (kérdőívezés, találkozó, webaktivitás, pártolói rendszer), új közönségrétegek bevonása.
11. Transzparens működés jellemzői (naprakész információszolgáltatás, kommunikációs felületek használata, üvegzseb).
12. Hazai és külföldi média megjelenés mértéke, rendszeressége, tematikája, illetve hazai és külföldi kritikában, szakmai sajtóban való megjelenés.
</t>
    </r>
    <r>
      <rPr>
        <b/>
        <sz val="8"/>
        <color indexed="8"/>
        <rFont val="Calibri"/>
        <family val="2"/>
        <charset val="238"/>
      </rPr>
      <t xml:space="preserve">Szakmai aktivitás </t>
    </r>
    <r>
      <rPr>
        <sz val="8"/>
        <color indexed="8"/>
        <rFont val="Calibri"/>
        <family val="2"/>
        <charset val="238"/>
      </rPr>
      <t xml:space="preserve">
13. Hazai vagy külföldi képzések, csereprogramok, konferenciák, workshopok, stb. látogatása, illetve azok szervezésében, továbbá hazai vagy külföldi fesztivál, szakmai rendezvény szervezésében való közreműködés.
14. Tehetséggondozás gyakorlata, koncepciója.
15. Szakirányú végzettséggel rendelkező személy alkalmazottként vagy munkavégzésre irányuló egyéb jogviszonyban való alkalmazása.
</t>
    </r>
  </si>
  <si>
    <r>
      <rPr>
        <b/>
        <sz val="8"/>
        <color indexed="8"/>
        <rFont val="Calibri"/>
        <family val="2"/>
        <charset val="238"/>
      </rPr>
      <t>III. Társadalmi szerepvállalás, közhasznúsági szempontok (0-15 pont):</t>
    </r>
    <r>
      <rPr>
        <sz val="8"/>
        <color indexed="8"/>
        <rFont val="Calibri"/>
        <family val="2"/>
        <charset val="238"/>
      </rPr>
      <t xml:space="preserve">
16. Székhely településen kívüli regionális vagy országos tevékenység gyakorlata, hatókör.
17. Közösség- és társadalomépítő tevékenység gyakorlata (regionális kulturális alapellátásban betöltött szerep, helyi identitás) koncepciója.
18. Kulturálisan és/vagy társadalmilag hátrányos helyzetű csoportokkal való foglalkozás, kapcsolattartás gyakorlata, koncepciója.
19. Országos/regionális turisztikai jelentőség.
</t>
    </r>
  </si>
  <si>
    <t>FKPO Megjegyzés</t>
  </si>
  <si>
    <t>Értékelőlap_Táncművészet kategóriák</t>
  </si>
  <si>
    <t xml:space="preserve"> Szabadtéri színházak                                                             minimum 2 000 000 Ft, maximum 60 000 000 Ft adható</t>
  </si>
  <si>
    <t xml:space="preserve"> Forgalmazó - Ernyőszervezet                                                             minimum 5 000 000 Ft, maximum 20 000 000 Ft adható</t>
  </si>
  <si>
    <t>Forgalmazó - Produkciós szervezet                                                  minimum 5 000 000 Ft, maximum 20 000 000 Ft adható</t>
  </si>
  <si>
    <t xml:space="preserve"> Forgalmazó - Befogadó színház                                                         minimum 5 000 000 Ft, maximum 50 000 000 Ft adható</t>
  </si>
  <si>
    <t>Táncművészet - állandó játszóhellyel nem rendelkező előadó-művészeti szervezetek         minimum 3 000 000 Ft, maximum 35 000 000 Ft adható</t>
  </si>
  <si>
    <t xml:space="preserve"> Színház II                                                             minimum 3 000 000 Ft, maximum 50 000 000 Ft adható</t>
  </si>
  <si>
    <t xml:space="preserve"> Színház I  - állandó játszóhellyel nem rendelkező előadó-művészeti szervezetek             minimum 3 000 000 Ft, maximum 35 000 000 Ft adható
</t>
  </si>
  <si>
    <t xml:space="preserve"> Színház I. - színházi nevelési előadó-művészeti szervezetek                                              minimum 3 000 000 Ft, maximum 35 000 000 Ft adható</t>
  </si>
  <si>
    <t xml:space="preserve"> Színház I. - állandó játszóhellyel rendelkező előadó-művészeti szervezetek                     minimum 5 000 000 Ft, maximum 50 000 000 Ft adható</t>
  </si>
  <si>
    <t>Javasolt összeg (rendelkezésre áll:           242 000 000 Ft)</t>
  </si>
  <si>
    <t>Javasolt összeg (rendelkezésre áll:           70 000 000 Ft)</t>
  </si>
  <si>
    <t>Javasolt összeg (rendelkezésre áll:           40 000 000 Ft)</t>
  </si>
  <si>
    <t>Javasolt összeg (rendelkezésre áll:           65 000 000 Ft)</t>
  </si>
  <si>
    <t>Javasolt összeg (rendelkezésre áll:           64 800 000 Ft)</t>
  </si>
  <si>
    <t xml:space="preserve">  Táncművészet- állandó játszóhellyel rendelkező előadó-művészeti szervezetek                     minimum 5 000 000 Ft, maximum 50 000 000 Ft adható</t>
  </si>
  <si>
    <t>nincsen pályázaó ebben a kategóriában</t>
  </si>
  <si>
    <r>
      <t xml:space="preserve">Pontozni az egyes szempontcsoportoknál megadott pontok szerint kell.  </t>
    </r>
    <r>
      <rPr>
        <b/>
        <sz val="10"/>
        <color indexed="10"/>
        <rFont val="Arial CE"/>
        <charset val="238"/>
      </rPr>
      <t>ELÉRHETŐ PONTSZÁM 100 Pont.</t>
    </r>
    <r>
      <rPr>
        <b/>
        <sz val="10"/>
        <rFont val="Arial CE"/>
        <family val="2"/>
        <charset val="238"/>
      </rPr>
      <t xml:space="preserve"> </t>
    </r>
  </si>
  <si>
    <t>EMMI-MUK-21-SZABADTERI-0001</t>
  </si>
  <si>
    <t>Zsámbéki-medence Idegenforgalmi Egyesület</t>
  </si>
  <si>
    <t>Zsámbéki-medence Idegenforgalmi Egyesület Emtv. szerinti 2021. évi szakmai programjainak megvalósítása és működési támogatása</t>
  </si>
  <si>
    <t>EMMI-MUK-21-SZABADTERI-0002</t>
  </si>
  <si>
    <t>Simonpuszta Nemzeti Lovas és Hagyományőrző Egyesület</t>
  </si>
  <si>
    <t>Simonpuszta Nemzeti Lovas és Hagyományőrző Egyesület Emtv. szerinti 2021. évi szakmai programjainak megvalósítása és működési támogatása</t>
  </si>
  <si>
    <t>EMMI-MUK-21-SZABADTERI-0003</t>
  </si>
  <si>
    <t>Broadway Event Közhasznú Nonprofit Kft.</t>
  </si>
  <si>
    <t>Broadway Event Közhasznú Nonprofit Kft. Emtv. szerinti 2021. évi szakmai programjainak megvalósítása és működési támogatása</t>
  </si>
  <si>
    <t>EMMI-MUK-21-SZABADTERI-0004</t>
  </si>
  <si>
    <t>Moravetz Produkció Közhasznú Nonprofit Bt.</t>
  </si>
  <si>
    <t>Moravetz Produkció Közhasznú Nonprofit Bt. Emtv. szerinti 2021. évi szakmai programjainak megvalósítása és működési támogatása</t>
  </si>
  <si>
    <t>EMMI-MUK-21-SZABADTERI-0005</t>
  </si>
  <si>
    <t>Jurisics-vár Művelődési Központ és Várszínház</t>
  </si>
  <si>
    <t>Jurisics-vár Művelődési Központ és Várszínház Emtv. szerinti 2021. évi szakmai programjainak megvalósítása és működési támogatása</t>
  </si>
  <si>
    <t>EMMI-MUK-21-SZABADTERI-0006</t>
  </si>
  <si>
    <t>Gyulai Várszínház Nonprofit Kft.</t>
  </si>
  <si>
    <t>Gyulai Várszínház Nonprofit Kft. Emtv. szerinti 2021. évi szakmai programjainak megvalósítása és működési támogatása</t>
  </si>
  <si>
    <t>EMMI-MUK-21-SZABADTERI-0007</t>
  </si>
  <si>
    <t>Magyar Történelmi Színház Nonprofit Korlátolt Felelősségű</t>
  </si>
  <si>
    <t>Magyar Történelmi Színház Nonprofit Korlátolt Felelősségű Emtv. szerinti 2021. évi szakmai programjainak megvalósítása és működési támogatása</t>
  </si>
  <si>
    <t>EMMI-MUK-21-SZABADTERI-0008</t>
  </si>
  <si>
    <t>Művészetek Völgye Nonprofit Korlátolt Felelősségű Társaság</t>
  </si>
  <si>
    <t>Művészetek Völgye Nonprofit Korlátolt Felelősségű Társaság Emtv. szerinti 2021. évi szakmai programjainak megvalósítása és működési támogatása</t>
  </si>
  <si>
    <t>EMMI-MUK-21-SZABADTERI-0009</t>
  </si>
  <si>
    <t>Főnix Rendezvényszervező Közhasznú Nonprofit Kft.</t>
  </si>
  <si>
    <t>Főnix Rendezvényszervező Közhasznú Nonprofit Kft. Emtv. szerinti 2021. évi szakmai programjainak megvalósítása és működési támogatása</t>
  </si>
  <si>
    <t>EMMI-MUK-21-SZABADTERI-0010</t>
  </si>
  <si>
    <t>Agria Játékok Kulturális Szolgáltató Közhasznú Nonprofit Korlátolt Felelősségű Társaság</t>
  </si>
  <si>
    <t>Agria Játékok Kulturális Szolgáltató Közhasznú Nonprofit Korlátolt Felelősségű Társaság Emtv. szerinti 2021. évi szakmai programjainak megvalósítása és működési támogatása</t>
  </si>
  <si>
    <t>EMMI-MUK-21-SZABADTERI-0011</t>
  </si>
  <si>
    <t>Szegedi Szabadtéri Játékok és Fesztivál Szervező Nonprofit Kft.</t>
  </si>
  <si>
    <t>Szegedi Szabadtéri Játékok és Fesztivál Szervező Nonprofit Kft. Emtv. szerinti 2021. évi szakmai programjainak megvalósítása és működési támogatása</t>
  </si>
  <si>
    <t>EMMI-MUK-21-SZABADTERI-0012</t>
  </si>
  <si>
    <t>Kisvárdai Várszínház és Művelődési Központ</t>
  </si>
  <si>
    <t>Kisvárdai Várszínház és Művelődési Központ Emtv. szerinti 2021. évi szakmai programjainak megvalósítása és működési támogatása</t>
  </si>
  <si>
    <t>EMMI-MUK-21-SZABADTERI-0013</t>
  </si>
  <si>
    <t>KULTKIKÖTŐ KÖZHASZNÚ NONPROFIT KULTURÁLIS Korlátolt Felelősségű Társaság</t>
  </si>
  <si>
    <t>KULTKIKÖTŐ KÖZHASZNÚ NONPROFIT KULTURÁLIS Korlátolt Felelősségű Társaság Emtv. szerinti 2021. évi szakmai programjainak megvalósítása és működési támogatása</t>
  </si>
  <si>
    <t>EMMI-MUK-21-SZABADTERI-0014</t>
  </si>
  <si>
    <t>Szentendrei Kulturális Központ Nonprofit Kft.</t>
  </si>
  <si>
    <t>Szentendrei Kulturális Központ Nonprofit Kft. Emtv. szerinti 2021. évi szakmai programjainak megvalósítása és működési támogatása</t>
  </si>
  <si>
    <t>EMMI-MUK-21-SZABADTERI-0015</t>
  </si>
  <si>
    <t>Ördögkatlan Fesztivál Egyesület</t>
  </si>
  <si>
    <t>Ördögkatlan Fesztivál Egyesület Emtv. szerinti 2021. évi szakmai programjainak megvalósítása és működési támogatása</t>
  </si>
  <si>
    <t>EMMI-MUK-21-SZABADTERI-0016</t>
  </si>
  <si>
    <t>Margitszigeti Színház Nonprofit Kft.</t>
  </si>
  <si>
    <t>Margitszigeti Színház Nonprofit Kft. Emtv. szerinti 2021. évi szakmai programjainak megvalósítása és működési támogatása</t>
  </si>
  <si>
    <t>EMMI-MUK-21-SZABADTERI-0017</t>
  </si>
  <si>
    <t>Szabad Tér Színház Nonprofit Kft.</t>
  </si>
  <si>
    <t>Szabad Tér Színház Nonprofit Kft. Emtv. szerinti 2021. évi szakmai programjainak megvalósítása és működési támogatása</t>
  </si>
  <si>
    <t>EMMI-MUK-21-SZABADTERI-0018</t>
  </si>
  <si>
    <t>Esztergomi Várszínház Közhasznú Nonprofit Korlátolt Felelősségű Társaság</t>
  </si>
  <si>
    <t>Esztergomi Várszínház Közhasznú Nonprofit Korlátolt Felelősségű Társaság Emtv. szerinti 2021. évi szakmai programjainak megvalósítása és működési támogatása</t>
  </si>
  <si>
    <t>EMMI-MUK-21-SZABADTERI-0019</t>
  </si>
  <si>
    <t>Magyar Teátrum Közhasznú Nonprofit Kft.</t>
  </si>
  <si>
    <t>Magyar Teátrum Közhasznú Nonprofit Kft. Emtv. szerinti 2021. évi szakmai programjainak megvalósítása és működési támogatása</t>
  </si>
  <si>
    <t xml:space="preserve"> Nemzetiségi színházak      minimum 1 000 000 Ft, maximum 30 000 000 Ft adható</t>
  </si>
  <si>
    <t>EMMI-MUK-21-NEMZ-0001</t>
  </si>
  <si>
    <t>Alternatív Művészeti Alapítvány</t>
  </si>
  <si>
    <t>Alternatív Művészeti Alapítvány Emtv. szerinti 2021. évi szakmai programjainak megvalósítása és működési támogatása</t>
  </si>
  <si>
    <t>EMMI-MUK-21-NEMZ-0002</t>
  </si>
  <si>
    <t>Cinka Panna Cigány Szinház Alapítvány</t>
  </si>
  <si>
    <t>Cinka Panna Cigány Szinház Alapítvány Emtv. szerinti 2021. évi szakmai programjainak megvalósítása és működési támogatása</t>
  </si>
  <si>
    <t>EMMI-MUK-21-NEMZ-0003</t>
  </si>
  <si>
    <t>Pécsi Horvát Színház Nonprofit Kft.</t>
  </si>
  <si>
    <t>Pécsi Horvát Színház Nonprofit Kft. Emtv. szerinti 2021. évi szakmai programjainak megvalósítása és működési támogatása</t>
  </si>
  <si>
    <t>EMMI-MUK-21-NEMZ-0004</t>
  </si>
  <si>
    <t>Magyarországi Szerb Színház Nonprofit Közhasznú  Kft</t>
  </si>
  <si>
    <t>Magyarországi Szerb Színház Nonprofit Közhasznú  Kft Emtv. szerinti 2021. évi szakmai programjainak megvalósítása és működési támogatása</t>
  </si>
  <si>
    <t>EMMI-MUK-21-NEMZ-0005</t>
  </si>
  <si>
    <t>Cervinus Teátrum Művészeti Szolgáltató Közhasznú Nonprofit Kft.</t>
  </si>
  <si>
    <t>Cervinus Teátrum Művészeti Szolgáltató Közhasznú Nonprofit Kft. Emtv. szerinti 2021. évi szakmai programjainak megvalósítása és működési támogatása</t>
  </si>
  <si>
    <t>EMMI-MUK-21-NEMZ-0006</t>
  </si>
  <si>
    <t>Artashat Örmény Nemzetiségi Színház Kulturális Egyesület</t>
  </si>
  <si>
    <t>Artashat Örmény Nemzetiségi Színház Kulturális Egyesület Emtv. szerinti 2021. évi szakmai programjainak megvalósítása és működési támogatása</t>
  </si>
  <si>
    <t>EMMI-MUK-21-NEMZ-0007</t>
  </si>
  <si>
    <t>Karaván Színház és Művészeti Alapítvány</t>
  </si>
  <si>
    <t>Karaván Színház és Művészeti Alapítvány Emtv. szerinti 2021. évi szakmai programjainak megvalósítása és működési támogatása</t>
  </si>
  <si>
    <t>EMMI-MUK-21-NEMZ-0008</t>
  </si>
  <si>
    <t>Vertigo Szlovák Színház</t>
  </si>
  <si>
    <t>Vertigo Szlovák Színház Emtv. szerinti 2021. évi szakmai programjainak megvalósítása és működési támogatása</t>
  </si>
  <si>
    <t>EMMI-MUK-21-VID-SZ-II-0001</t>
  </si>
  <si>
    <t>Pinceszínház Közhasznú Nonprofit Művészeti Kft</t>
  </si>
  <si>
    <t>Pinceszínház Közhasznú Nonprofit Művészeti Kft Emtv. szerinti 2021. évi szakmai programjainak megvalósítása és működési támogatása</t>
  </si>
  <si>
    <t>EMMI-MUK-21-VID-SZ-II-0002</t>
  </si>
  <si>
    <t>EMMI-MUK-21-VID-SZ-II-0003</t>
  </si>
  <si>
    <t>Pannon Várszínház Színművészetfejlesztési Nonprofit Kft.</t>
  </si>
  <si>
    <t>Pannon Várszínház Színművészetfejlesztési Nonprofit Kft. Emtv. szerinti 2021. évi szakmai programjainak megvalósítása és működési támogatása</t>
  </si>
  <si>
    <t>EMMI-MUK-21-VID-SZ-II-0004</t>
  </si>
  <si>
    <t>Fabók Mancsi Bábszínháza Nonprofit Közhasznú Korlátolt Felelősségű Társaság</t>
  </si>
  <si>
    <t>Fabók Mancsi Bábszínháza Nonprofit Közhasznú Korlátolt Felelősségű Társaság Emtv. szerinti 2021. évi szakmai programjainak megvalósítása és működési támogatása</t>
  </si>
  <si>
    <t>EMMI-MUK-21-VID-SZ-II-0005</t>
  </si>
  <si>
    <t>Soltis Lajos Színház Művelődési Egyesület</t>
  </si>
  <si>
    <t>Soltis Lajos Színház Művelődési Egyesület Emtv. szerinti 2021. évi szakmai programjainak megvalósítása és működési támogatása</t>
  </si>
  <si>
    <t>EMMI-MUK-21-VID-SZ-II-0006</t>
  </si>
  <si>
    <t>Apolló Kulturális Egyesület</t>
  </si>
  <si>
    <t>Apolló Kulturális Egyesület Emtv. szerinti 2021. évi szakmai programjainak megvalósítása és működési támogatása</t>
  </si>
  <si>
    <t>EMMI-MUK-21-VID-SZ-II-0007</t>
  </si>
  <si>
    <t>Forrás Kulturális Alapítvány</t>
  </si>
  <si>
    <t>Forrás Kulturális Alapítvány Emtv. szerinti 2021. évi szakmai programjainak megvalósítása és működési támogatása</t>
  </si>
  <si>
    <t>EMMI-MUK-21-VID-SZ-II-0008</t>
  </si>
  <si>
    <t>Kaposvári Roxínház Egyesület</t>
  </si>
  <si>
    <t>Kaposvári Roxínház Egyesület Emtv. szerinti 2021. évi szakmai programjainak megvalósítása és működési támogatása</t>
  </si>
  <si>
    <t>EMMI-MUK-21-VID-SZ-II-0009</t>
  </si>
  <si>
    <t>Pegazus Színház Szolgáltató Közhasznú Nonprofit Kft.</t>
  </si>
  <si>
    <t>Pegazus Színház Szolgáltató Közhasznú Nonprofit Kft. Emtv. szerinti 2021. évi szakmai programjainak megvalósítása és működési támogatása</t>
  </si>
  <si>
    <t>EMMI-MUK-21-VID-SZ-II-0010</t>
  </si>
  <si>
    <t>Veres 1 Színház Nonprofit Közhasznú Kulturális és Szolgáltató Korlátolt Felelősségű Társaság</t>
  </si>
  <si>
    <t>Veres 1 Színház Nonprofit Közhasznú Kulturális és Szolgáltató Korlátolt Felelősségű Társaság Emtv. szerinti 2021. évi szakmai programjainak megvalósítása és működési támogatása</t>
  </si>
  <si>
    <t>EMMI-MUK-21-VID-SZ-II-0011</t>
  </si>
  <si>
    <t>Magyarock Dalszínház Színházi Egyesület</t>
  </si>
  <si>
    <t>Magyarock Dalszínház Színházi Egyesület Emtv. szerinti 2021. évi szakmai programjainak megvalósítása és működési támogatása</t>
  </si>
  <si>
    <t>EMMI-MUK-21-VID-SZ-II-0012</t>
  </si>
  <si>
    <t>Nívót Közhasznú Nonprofit Kft</t>
  </si>
  <si>
    <t>Nívót Közhasznú Nonprofit Kft Emtv. szerinti 2021. évi szakmai programjainak megvalósítása és működési támogatása</t>
  </si>
  <si>
    <t>EMMI-MUK-21-VID-SZ-II-0013</t>
  </si>
  <si>
    <t>Mandala Dalszínház Közhasznú Egyesület</t>
  </si>
  <si>
    <t>Mandala Dalszínház Közhasznú Egyesület Emtv. szerinti 2021. évi szakmai programjainak megvalósítása és működési támogatása</t>
  </si>
  <si>
    <t>EMMI-MUK-21-VID-SZ-II-0014</t>
  </si>
  <si>
    <t>Szöveg Színház Színházi Egyesület</t>
  </si>
  <si>
    <t>Szöveg Színház Színházi Egyesület Emtv. szerinti 2021. évi szakmai programjainak megvalósítása és működési támogatása</t>
  </si>
  <si>
    <t>EMMI-MUK-21-VID-TANC-A-0001</t>
  </si>
  <si>
    <t>4 FOR DANCE Tánc, Sport és Kulturális Egyesület</t>
  </si>
  <si>
    <t>4 FOR DANCE Tánc, Sport és Kulturális Egyesület Emtv. szerinti 2021. évi szakmai programjainak megvalósítása és működési támogatása</t>
  </si>
  <si>
    <t>EMMI-MUK-21-VID-TANC-A-0002</t>
  </si>
  <si>
    <t>Táncolj és Mulass Velünk Közhasznú Egyesület</t>
  </si>
  <si>
    <t>Táncolj és Mulass Velünk Közhasznú Egyesület Emtv. szerinti 2021. évi szakmai programjainak megvalósítása és működési támogatása</t>
  </si>
  <si>
    <t>EMMI-MUK-21-VID-TANC-A-0003</t>
  </si>
  <si>
    <t>BALASSI KÖZALAPÍTVÁNY</t>
  </si>
  <si>
    <t>BALASSI KÖZALAPÍTVÁNY Emtv. szerinti 2021. évi szakmai programjainak megvalósítása és működési támogatása</t>
  </si>
  <si>
    <t>EMMI-MUK-21-VID-TANC-A-0004</t>
  </si>
  <si>
    <t>Hajdúböszörményi Bocskai Néptáncegyüttes Baráti Körének Egyesülete</t>
  </si>
  <si>
    <t>Hajdúböszörményi Bocskai Néptáncegyüttes Baráti Körének Egyesülete Emtv. szerinti 2021. évi szakmai programjainak megvalósítása és működési támogatása</t>
  </si>
  <si>
    <t>EMMI-MUK-21-VID-TANC-A-0005</t>
  </si>
  <si>
    <t>Magyarok Öröksége Alapítvány</t>
  </si>
  <si>
    <t>Magyarok Öröksége Alapítvány Emtv. szerinti 2021. évi szakmai programjainak megvalósítása és működési támogatása</t>
  </si>
  <si>
    <t>EMMI-MUK-21-VID-TANC-A-0006</t>
  </si>
  <si>
    <t>Terminál a Mozgásművészetek Oktatásáért Alapítvány</t>
  </si>
  <si>
    <t>Terminál a Mozgásművészetek Oktatásáért Alapítvány Emtv. szerinti 2021. évi szakmai programjainak megvalósítása és működési támogatása</t>
  </si>
  <si>
    <t>EMMI-MUK-21-VID-TANC-A-0007</t>
  </si>
  <si>
    <t>Kortárs Balettért Alapítvány</t>
  </si>
  <si>
    <t>Kortárs Balettért Alapítvány Emtv. szerinti 2021. évi szakmai programjainak megvalósítása és működési támogatása</t>
  </si>
  <si>
    <t>EMMI-MUK-21-VID-TANC-A-0008</t>
  </si>
  <si>
    <t>MEDÁLIÁK Művészeti, Kulturális és Oktatási Egyesület</t>
  </si>
  <si>
    <t>MEDÁLIÁK Művészeti, Kulturális és Oktatási Egyesület Emtv. szerinti 2021. évi szakmai programjainak megvalósítása és működési támogatása</t>
  </si>
  <si>
    <t>EMMI-MUK-21-VID-TANC-A-0009</t>
  </si>
  <si>
    <t>Labor Kortárs Művészeti Egyesület</t>
  </si>
  <si>
    <t>Labor Kortárs Művészeti Egyesület Emtv. szerinti 2021. évi szakmai programjainak megvalósítása és működési támogatása</t>
  </si>
  <si>
    <t>EMMI-MUK-21-VID-TANC-A-0010</t>
  </si>
  <si>
    <t>Willany Leó Kulturális Közhasznú Nonprofit Korlátolt Felelősségű Társaság</t>
  </si>
  <si>
    <t>Willany Leó Kulturális Közhasznú Nonprofit Korlátolt Felelősségű Társaság Emtv. szerinti 2021. évi szakmai programjainak megvalósítása és működési támogatása</t>
  </si>
  <si>
    <t>EMMI-MUK-21-VID-TANC-A-0011</t>
  </si>
  <si>
    <t>Kortárs Táncművészetért Alapítváy</t>
  </si>
  <si>
    <t>Kortárs Táncművészetért Alapítváy Emtv. szerinti 2021. évi szakmai programjainak megvalósítása és működési támogatása</t>
  </si>
  <si>
    <t>EMMI-MUK-21-VID-TANC-A-0012</t>
  </si>
  <si>
    <t>Budakalászi Lenvirág Alapítvány</t>
  </si>
  <si>
    <t>Budakalászi Lenvirág Alapítvány Emtv. szerinti 2021. évi szakmai programjainak megvalósítása és működési támogatása</t>
  </si>
  <si>
    <t>EMMI-MUK-21-VID-SZ-A-0001</t>
  </si>
  <si>
    <t>EMMI-MUK-21-VID-SZ-A-0002</t>
  </si>
  <si>
    <t>Bednai Art Művészeti Nonprofit Korlátolt Felelősségű Társaság</t>
  </si>
  <si>
    <t>Bednai Art Művészeti Nonprofit Korlátolt Felelősségű Társaság Emtv. szerinti 2021. évi szakmai programjainak megvalósítása és működési támogatása</t>
  </si>
  <si>
    <t>EMMI-MUK-21-VID-SZ-A-0003</t>
  </si>
  <si>
    <t>Ziránó Színház Művészeti Nonprofit Kft.</t>
  </si>
  <si>
    <t>Ziránó Színház Művészeti Nonprofit Kft. Emtv. szerinti 2021. évi szakmai programjainak megvalósítása és működési támogatása</t>
  </si>
  <si>
    <t>EMMI-MUK-21-VID-SZ-A-0004</t>
  </si>
  <si>
    <t>Faktor Terminál Egyesület</t>
  </si>
  <si>
    <t>Faktor Terminál Egyesület Emtv. szerinti 2021. évi szakmai programjainak megvalósítása és működési támogatása</t>
  </si>
  <si>
    <t>EMMI-MUK-21-VID-SZ-A-0005</t>
  </si>
  <si>
    <t>M. Színházi Egyesület (Metanoia Artopédia)</t>
  </si>
  <si>
    <t>M. Színházi Egyesület (Metanoia Artopédia) Emtv. szerinti 2021. évi szakmai programjainak megvalósítása és működési támogatása</t>
  </si>
  <si>
    <t>EMMI-MUK-21-VID-SZ-A-0006</t>
  </si>
  <si>
    <t>Gergely Róbert Kulturális és Kereskedelmi Nonprofit Közhasznú Betéti Társaság</t>
  </si>
  <si>
    <t>Gergely Róbert Kulturális és Kereskedelmi Nonprofit Közhasznú Betéti Társaság Emtv. szerinti 2021. évi szakmai programjainak megvalósítása és működési támogatása</t>
  </si>
  <si>
    <t>EMMI-MUK-21-VID-SZ-A-0007</t>
  </si>
  <si>
    <t>Aktor Produkció Közhasznú Nonprofit Kft.</t>
  </si>
  <si>
    <t>Aktor Produkció Közhasznú Nonprofit Kft. Emtv. szerinti 2021. évi szakmai programjainak megvalósítása és működési támogatása</t>
  </si>
  <si>
    <t>EMMI-MUK-21-VID-SZ-A-0008</t>
  </si>
  <si>
    <t>Primula Produkció Közhasznú Nonprofit Kft</t>
  </si>
  <si>
    <t>Primula Produkció Közhasznú Nonprofit Kft Emtv. szerinti 2021. évi szakmai programjainak megvalósítása és működési támogatása</t>
  </si>
  <si>
    <t>EMMI-MUK-21-VID-SZ-A-0009</t>
  </si>
  <si>
    <t>Körúti Színház Kulturális Közhasznú Nonprofit Kft</t>
  </si>
  <si>
    <t>Körúti Színház Kulturális Közhasznú Nonprofit Kft Emtv. szerinti 2021. évi szakmai programjainak megvalósítása és működési támogatása</t>
  </si>
  <si>
    <t>EMMI-MUK-21-VID-SZ-A-0010</t>
  </si>
  <si>
    <t>Terminál Kortárs Művészeti Egyesület</t>
  </si>
  <si>
    <t>Terminál Kortárs Művészeti Egyesület Emtv. szerinti 2021. évi szakmai programjainak megvalósítása és működési támogatása</t>
  </si>
  <si>
    <t>EMMI-MUK-21-VID-SZ-A-0011</t>
  </si>
  <si>
    <t>Ivancsics Művészeti Közhasznú Nonprofit Kft.</t>
  </si>
  <si>
    <t>Ivancsics Művészeti Közhasznú Nonprofit Kft. Emtv. szerinti 2021. évi szakmai programjainak megvalósítása és működési támogatása</t>
  </si>
  <si>
    <t>EMMI-MUK-21-VID-SZ-A-0012</t>
  </si>
  <si>
    <t>Szegedi Focus Műhely Kortárs Színházi és Összművészeti Alapítvány</t>
  </si>
  <si>
    <t>Szegedi Focus Műhely Kortárs Színházi és Összművészeti Alapítvány Emtv. szerinti 2021. évi szakmai programjainak megvalósítása és működési támogatása</t>
  </si>
  <si>
    <t>EMMI-MUK-21-VID-SZ-A-0013</t>
  </si>
  <si>
    <t>Budakeszi Kompánia Színházi Műhely Alapítvány</t>
  </si>
  <si>
    <t>Budakeszi Kompánia Színházi Műhely Alapítvány Emtv. szerinti 2021. évi szakmai programjainak megvalósítása és működési támogatása</t>
  </si>
  <si>
    <t>EMMI-MUK-21-VID-SZ-A-0014</t>
  </si>
  <si>
    <t>FAQ Színház Egyesület</t>
  </si>
  <si>
    <t>FAQ Színház Egyesület Emtv. szerinti 2021. évi szakmai programjainak megvalósítása és működési támogatása</t>
  </si>
  <si>
    <t>EMMI-MUK-21-VID-SZ-A-0015</t>
  </si>
  <si>
    <t>K2 Színház Alapítvány</t>
  </si>
  <si>
    <t>K2 Színház Alapítvány Emtv. szerinti 2021. évi szakmai programjainak megvalósítása és működési támogatása</t>
  </si>
  <si>
    <t>EMMI-MUK-21-VID-SZ-A-0016</t>
  </si>
  <si>
    <t>Fortesz-Varesz Nonprofit KFT</t>
  </si>
  <si>
    <t>Fortesz-Varesz Nonprofit KFT Emtv. szerinti 2021. évi szakmai programjainak megvalósítása és működési támogatása</t>
  </si>
  <si>
    <t>EMMI-MUK-21-VID-SZ-A-0017</t>
  </si>
  <si>
    <t>Szegedi Látványszínház Közhasznú Egyesület</t>
  </si>
  <si>
    <t>Szegedi Látványszínház Közhasznú Egyesület Emtv. szerinti 2021. évi szakmai programjainak megvalósítása és működési támogatása</t>
  </si>
  <si>
    <t>EMMI-MUK-21-VID-SZ-B-0001</t>
  </si>
  <si>
    <t>EMMI-MUK-21-VID-SZ-B-0002</t>
  </si>
  <si>
    <t>Fészek Színház Kulturális Egyesület</t>
  </si>
  <si>
    <t>Fészek Színház Kulturális Egyesület Emtv. szerinti 2021. évi szakmai programjainak megvalósítása és működési támogatása</t>
  </si>
  <si>
    <t>EMMI-MUK-21-VID-SZ-B-0003</t>
  </si>
  <si>
    <t>Alternatív Színházi Műhely Alapítvány</t>
  </si>
  <si>
    <t>Alternatív Színházi Műhely Alapítvány Emtv. szerinti 2021. évi szakmai programjainak megvalósítása és működési támogatása</t>
  </si>
  <si>
    <t>EMMI-MUK-21-VID-SZ-B-0004</t>
  </si>
  <si>
    <t>Spirit Színház Nonprofit Közhasznú Kft.</t>
  </si>
  <si>
    <t>Spirit Színház Nonprofit Közhasznú Kft. Emtv. szerinti 2021. évi szakmai programjainak megvalósítása és működési támogatása</t>
  </si>
  <si>
    <t>EMMI-MUK-21-VID-SZ-B-0005</t>
  </si>
  <si>
    <t>"SZÍN-TÉR" /Színjátszó-Versmondó/ Egyesület</t>
  </si>
  <si>
    <t>"SZÍN-TÉR" /Színjátszó-Versmondó/ Egyesület Emtv. szerinti 2021. évi szakmai programjainak megvalósítása és működési támogatása</t>
  </si>
  <si>
    <t>EMMI-MUK-21-VID-SZ-B-0006</t>
  </si>
  <si>
    <t>"Gólem Színház" Közhasznú Egyesület</t>
  </si>
  <si>
    <t>"Gólem Színház" Közhasznú Egyesület Emtv. szerinti 2021. évi szakmai programjainak megvalósítása és működési támogatása</t>
  </si>
  <si>
    <t>EMMI-MUK-21-VID-SZ-B-0007</t>
  </si>
  <si>
    <t>MárkusZínház Közhasznú Alapítvány</t>
  </si>
  <si>
    <t>MárkusZínház Közhasznú Alapítvány Emtv. szerinti 2021. évi szakmai programjainak megvalósítása és működési támogatása</t>
  </si>
  <si>
    <t>EMMI-MUK-21-VID-SZ-C-0001</t>
  </si>
  <si>
    <t>Import Impró Egyesület</t>
  </si>
  <si>
    <t>Import Impró Egyesület Emtv. szerinti 2021. évi szakmai programjainak megvalósítása és működési támogatása</t>
  </si>
  <si>
    <t>EMMI-MUK-21-VID-SZ-C-0002</t>
  </si>
  <si>
    <t>AppArt Egyesület</t>
  </si>
  <si>
    <t>AppArt Egyesület Emtv. szerinti 2021. évi szakmai programjainak megvalósítása és működési támogatása</t>
  </si>
  <si>
    <t>EMMI-MUK-21-VID-FORG-ERNY-0001</t>
  </si>
  <si>
    <t>Európai Szabadúszó Művészek Egyesülete</t>
  </si>
  <si>
    <t>Európai Szabadúszó Művészek Egyesülete Emtv. szerinti 2021. évi szakmai programjainak megvalósítása és működési támogatása</t>
  </si>
  <si>
    <t>EMMI-MUK-21-VID-FORG-BEF-0001</t>
  </si>
  <si>
    <t>EMMI-MUK-21-VID-FORG-BEF-0002</t>
  </si>
  <si>
    <t>Szabadhajdú Közművelődési, Média és Rendezvényszervező Közhasznú Nonprofit Kft.</t>
  </si>
  <si>
    <t>Szabadhajdú Közművelődési, Média és Rendezvényszervező Közhasznú Nonprofit Kft. Emtv. szerinti 2021. évi szakmai programjainak megvalósítása és működési támogatása</t>
  </si>
  <si>
    <t>EMMI-MUK-21-VID-FORG-BEF-0003</t>
  </si>
  <si>
    <t>"Új Színházért" Alapítvány</t>
  </si>
  <si>
    <t>"Új Színházért" Alapítvány Emtv. szerinti 2021. évi szakmai programjainak megvalósítása és működési támogatása</t>
  </si>
  <si>
    <t>EMMI-MUK-21-VID-FORG-BEF-0004</t>
  </si>
  <si>
    <t>Kulturális Központ, Németi Ferenc Városi Könyvtár</t>
  </si>
  <si>
    <t>Kulturális Központ, Németi Ferenc Városi Könyvtár Emtv. szerinti 2021. évi szakmai programjainak megvalósítása és működési támogatása</t>
  </si>
  <si>
    <t>EMMI-MUK-21-VID-FORG-BEF-0005</t>
  </si>
  <si>
    <t>Báb-Szín-Tér Közhasznú Alapítvány</t>
  </si>
  <si>
    <t>Báb-Szín-Tér Közhasznú Alapítvány Emtv. szerinti 2021. évi szakmai programjainak megvalósítása és működési támogatása</t>
  </si>
  <si>
    <t>EMMI-MUK-21-VID-FORG-BEF-0006</t>
  </si>
  <si>
    <t>Váci Dunakanyar Színház Nonprofit Kft</t>
  </si>
  <si>
    <t>Váci Dunakanyar Színház Nonprofit Kft Emtv. szerinti 2021. évi szakmai programjainak megvalósítása és működési támogatása</t>
  </si>
  <si>
    <t>EMMI-MUK-21-VID-FORG-BEF-0007</t>
  </si>
  <si>
    <t>Nagyvilágban a Magyar Kultúráért Közhasznú Egyesület</t>
  </si>
  <si>
    <t>Nagyvilágban a Magyar Kultúráért Közhasznú Egyesület Emtv. szerinti 2021. évi szakmai programjainak megvalósítása és működési támogatása</t>
  </si>
  <si>
    <t>EMMI-MUK-21-VID-FORG-BEF-0008</t>
  </si>
  <si>
    <t>Balatonfüred Kulturális Közgyűjtemény Fenntartó Nonprofit Kft</t>
  </si>
  <si>
    <t>Balatonfüred Kulturális Közgyűjtemény Fenntartó Nonprofit Kft Emtv. szerinti 2021. évi szakmai programjainak megvalósítása és működési támogatása</t>
  </si>
  <si>
    <t>EMMI-MUK-21-VID-FORG-BEF-0009</t>
  </si>
  <si>
    <t>Duna Színház Kulturális Nonprofit Közhasznú Kft.</t>
  </si>
  <si>
    <t>Duna Színház Kulturális Nonprofit Közhasznú Kft. Emtv. szerinti 2021. évi szakmai programjainak megvalósítása és működési támogatása</t>
  </si>
  <si>
    <t>EMMI-MUK-21-VID-FORG-BEF-0010</t>
  </si>
  <si>
    <t>MASZK - Magyaroszági Alternatív Színházi Központ, Színházi Szaktevékenységeket Támogató Egyesület</t>
  </si>
  <si>
    <t>MASZK - Magyaroszági Alternatív Színházi Központ, Színházi Szaktevékenységeket Támogató Egyesület Emtv. szerinti 2021. évi szakmai programjainak megvalósítása és működési támogatása</t>
  </si>
  <si>
    <t>EMMI-MUK-21-VID-FORG-PROD-0001</t>
  </si>
  <si>
    <t>EMMI-MUK-21-VID-FORG-PROD-0002</t>
  </si>
  <si>
    <t>Artopolis Művészeti és Kulturális Közhasznú Egyesület</t>
  </si>
  <si>
    <t>Artopolis Művészeti és Kulturális Közhasznú Egyesület Emtv. szerinti 2021. évi szakmai programjainak megvalósítása és működési támogatása</t>
  </si>
  <si>
    <t>Forgalmazó - Produkciós ház                minimum 5 000 000 Ft, maximum 50 000 000 Ft adható</t>
  </si>
  <si>
    <t>nincsen pályázó ebben a kategóriában</t>
  </si>
  <si>
    <t>Hiánypótlás beérkezett</t>
  </si>
  <si>
    <t>NEM FOGADHATÓ BE!
A pályázó több kategórián is nyújtot be pályázatot, azonban a hatósági nyilvántartás alapján csak 1x szerepel a táblázatban, így egy érvényes pályázatot nyújthat be. 
A fentiek alapján a pályázó kérésére ezt a pályázatot nem fogadtuk be.</t>
  </si>
  <si>
    <t>Nem fogadható be
A pályázó Budapesti székhellyel rendelkezik, így nem felel meg a pályázói körnek</t>
  </si>
  <si>
    <t>Nem fogadható be
A pályázó nem szerepel a Pest Megyei Kormányhivatal hatósági nyilvántartásában</t>
  </si>
  <si>
    <r>
      <rPr>
        <b/>
        <sz val="8"/>
        <color indexed="8"/>
        <rFont val="Calibri"/>
        <family val="2"/>
        <charset val="238"/>
      </rPr>
      <t xml:space="preserve">I. Általános szempontok (0-20 pont):                                  </t>
    </r>
    <r>
      <rPr>
        <sz val="8"/>
        <color indexed="8"/>
        <rFont val="Calibri"/>
        <family val="2"/>
        <charset val="238"/>
      </rPr>
      <t>1</t>
    </r>
    <r>
      <rPr>
        <b/>
        <sz val="8"/>
        <color indexed="8"/>
        <rFont val="Calibri"/>
        <family val="2"/>
        <charset val="238"/>
      </rPr>
      <t xml:space="preserve">. </t>
    </r>
    <r>
      <rPr>
        <sz val="8"/>
        <color indexed="8"/>
        <rFont val="Calibri"/>
        <family val="2"/>
        <charset val="238"/>
      </rPr>
      <t xml:space="preserve">Az előadó-művészeti koncepció, a 2021. évi terv hitelessége, realitása megalapozottsága.
2. Következetesség, szisztematikus építkezés – következetlenség megjelenése a működésben, elképzelésekben, produktumokban (2020 ).
3. A pályázati anyag kidolgozottsága, precizitása (teljesség, áttekinthetőség, konkrétumok, általánosságok, hiánypótlás).
</t>
    </r>
  </si>
  <si>
    <r>
      <t>II</t>
    </r>
    <r>
      <rPr>
        <b/>
        <sz val="8"/>
        <color indexed="8"/>
        <rFont val="Calibri"/>
        <family val="2"/>
        <charset val="238"/>
      </rPr>
      <t>. Művészeti-szakmai szempontok (0-40 pont):                                                                                                                                                    Tervezés</t>
    </r>
    <r>
      <rPr>
        <sz val="8"/>
        <color indexed="8"/>
        <rFont val="Calibri"/>
        <family val="2"/>
        <charset val="238"/>
      </rPr>
      <t xml:space="preserve"> 
4. A szervezet 2020. évi működése.
5. A pályázó székhelyén és szűkebb régiójában, országos hatókörben betöltött kulturális szerepe.
6. A pályázó alkotói és előadói teljesítményének színvonala.
7. Kooperáció más művészeti szervezettel/szervezetekkel (gyakoriság, tervszerűség, produktivitás, kölcsönösség);
Fesztiválrészvétel, vendégjáték, meghívás teljesítése.
8. Közönség aktivitása, mérése, eredményeinek hatása és megjelentetése a szakmai-művészeti munkában, felületek lehetőségeinek kiaknázása (kérdőívezés, találkozó, pártolói rendszer, webaktivitás – Facebook, blog, honlap).
9. Hazai média megjelenés mértéke, rendszeressége, tematikája.
10. Hazai vagy külföldi képzések, csereprogramok, konferenciák, workshopok, szakmai rendezvények látogatása, illetve azok szervezésében való közreműködés.
11. Szakmai tudás dokumentálása és hozzáférhetővé tétele, továbbá átadásának gyakorlata (szakmai tárgyú oktatói, előadói, publikációs aktivitás), utánpótlás nevelés, tehetséggondozás gyakorlata, koncepciója.
</t>
    </r>
  </si>
  <si>
    <r>
      <rPr>
        <b/>
        <sz val="8"/>
        <color indexed="8"/>
        <rFont val="Calibri"/>
        <family val="2"/>
        <charset val="238"/>
      </rPr>
      <t xml:space="preserve">I. Általános szempontok (0-20 pont):                                  </t>
    </r>
    <r>
      <rPr>
        <sz val="8"/>
        <color indexed="8"/>
        <rFont val="Calibri"/>
        <family val="2"/>
        <charset val="238"/>
      </rPr>
      <t xml:space="preserve">
1. Feladatellátás folyamatossága
2. Az előadó-művészeti koncepció (szakmai és működési terv) hitelessége, realitása, megalapozottsága, összhangja.
3. Következetesség, szisztematikus építkezés – következetlenség megjelenése a működésben, elképzelésekben, produktumokban (2020).
4. A pályázati anyag kidolgozottsága, precizitása (teljesség, áttekinthetőség, konkrétumok, általánosságok, hiánypótlás).
</t>
    </r>
  </si>
  <si>
    <r>
      <rPr>
        <b/>
        <sz val="8"/>
        <color indexed="8"/>
        <rFont val="Calibri"/>
        <family val="2"/>
        <charset val="238"/>
      </rPr>
      <t>IV. Hatékonysági szempontok (0-20 pont)</t>
    </r>
    <r>
      <rPr>
        <sz val="8"/>
        <color indexed="8"/>
        <rFont val="Calibri"/>
        <family val="2"/>
        <charset val="238"/>
      </rPr>
      <t xml:space="preserve">
19. A hatékony működés érdekében tett (2020. évi) és tervezett (2021. évi) intézkedések, egyedi megoldások.
20. Önkormányzati fenntartású szervezetek esetében a fenntartó szerepvállalása (megállapodások, gyakorlatok).
21. Marketing-, PR koncepció (alternatív megoldások alkalmazása, költséghatékonyság szempontjainak érvényesülése – 2020).
22. Mutatószámok (néző-, bemutató- és előadásszámok) változása (2019-2020). (PANDÉMIA TÜKRÉBEN ARÁNYOSAN)
</t>
    </r>
  </si>
  <si>
    <r>
      <rPr>
        <b/>
        <sz val="8"/>
        <color indexed="8"/>
        <rFont val="Calibri"/>
        <family val="2"/>
        <charset val="238"/>
      </rPr>
      <t>V. Gazdálkodási szempontok (0-20 pont)</t>
    </r>
    <r>
      <rPr>
        <sz val="8"/>
        <color indexed="8"/>
        <rFont val="Calibri"/>
        <family val="2"/>
        <charset val="238"/>
      </rPr>
      <t xml:space="preserve">
23. Benyújtott költségvetés realitása, precizitása, stabilitása, kidolgozottsága.
24. A gazdaságos működés érdekében, továbbá a saját forrás, bevételnövelés érdekében tett és tervezett intézkedések (szponzoráció stb.).
25. Az éves költségvetés és a művészeti, szakmai koncepció kapcsolata, összhangja, az igényelt támogatási összeg és az éves összköltségvetés aránya.
26. Pályázói aktivitás és eddigi eredményesség (hazai, EU-s, külföldi források).
27. Állami forrásból kapott támogatás ((EMMI-pályázat, minisztertől, elkülönített állami pénzalapoktól, egyéb központi, fejezeti kezelésű előirányzat terhére kapott egyedi támogatás) aránya a pályázó összköltségvetésében.
28. Önkormányzati fenntartású szervezetek esetében a 2020. évi tényleges, illetve a 2021. évi tervezett fenntartói támogatás (és egyéb fenntartói anyagi szerepvállalás) aránya az állami forrásból kapott (elkülönített állami pénzalapok, egyedi döntések) támogatáshoz képest a pályázó összköltségvetésében, együttműködések és cserekapcsolatok költségvetési hasznosulása (hazai és külföldi értékesítés vagy kooperáció megjelenése az összköltségvetésben).
</t>
    </r>
  </si>
  <si>
    <r>
      <rPr>
        <b/>
        <sz val="8"/>
        <color indexed="8"/>
        <rFont val="Calibri"/>
        <family val="2"/>
        <charset val="238"/>
      </rPr>
      <t>IV. Hatékonysági szempontok (0-12 pont)</t>
    </r>
    <r>
      <rPr>
        <sz val="8"/>
        <color indexed="8"/>
        <rFont val="Calibri"/>
        <family val="2"/>
        <charset val="238"/>
      </rPr>
      <t xml:space="preserve">
25. Mutatószámok (néző-, bemutató- és előadásszámok) alakulása, tendencia (PANDÉMIA TEKINTETÉBEN IDŐARÁNYOSAN)
26. Éves előadásszám, látogatottság a befogadható nézőszámhoz képest (tárgyévet megelőző év terv- és tényadata, tárgyévi terv összevetése)
27. Marketingcélú ráfordítások aránya a költségvetésben (tárgyévet megelőző év tényadata, tárgyévi terv viszonya)
28. Marketing-, PR koncepció (hagyományos és alternatív megoldások alkalmazása, költséghatékonyság szempontjainak érvényesülése)
</t>
    </r>
  </si>
  <si>
    <r>
      <rPr>
        <b/>
        <sz val="8"/>
        <color indexed="8"/>
        <rFont val="Calibri"/>
        <family val="2"/>
        <charset val="238"/>
      </rPr>
      <t xml:space="preserve">I. Általános szempontok (0-20 pont):                                  </t>
    </r>
    <r>
      <rPr>
        <sz val="8"/>
        <color indexed="8"/>
        <rFont val="Calibri"/>
        <family val="2"/>
        <charset val="238"/>
      </rPr>
      <t xml:space="preserve">
1. Feladatellátás folyamatossága.
2. Az előadó-művészeti koncepció (szakmai és működési terv) hitelessége, realitása, megalapozottsága, összhangja.
3. Következetesség, szisztematikus építkezés – következetlenség megjelenése a működésben, elképzelésekben, produktumokban (2020).
4. A pályázati anyag kidolgozottsága, precizitása (teljesség, áttekinthetőség, konkrétumok, általánosságok, hiánypótlás).
</t>
    </r>
  </si>
  <si>
    <r>
      <rPr>
        <b/>
        <sz val="8"/>
        <color indexed="8"/>
        <rFont val="Calibri"/>
        <family val="2"/>
        <charset val="238"/>
      </rPr>
      <t>IV. Hatékonysági szempontok (0-25 pont)</t>
    </r>
    <r>
      <rPr>
        <sz val="8"/>
        <color indexed="8"/>
        <rFont val="Calibri"/>
        <family val="2"/>
        <charset val="238"/>
      </rPr>
      <t xml:space="preserve">
20. Mutatószámok (néző-, bemutató- és előadásszámok) változása (2019-2020). (PANDÉMIA Tekintetében időarányosan)
21. A hatékony működés érdekében tett (2020. évi) és tervezett (2021. évi) intézkedések, egyedi megoldások.
22. Önkormányzati fenntartású szervezetek esetében továbbá a fenntartó szerepvállalása (megállapodások, gyakorlatok).
23. Marketing-, PR koncepció (alternatív megoldások alkalmazása, költséghatékonyság szempontjainak érvényesülése – 2020).
</t>
    </r>
  </si>
  <si>
    <r>
      <rPr>
        <b/>
        <sz val="8"/>
        <color indexed="8"/>
        <rFont val="Calibri"/>
        <family val="2"/>
        <charset val="238"/>
      </rPr>
      <t>V. Gazdálkodási szempontok (0-20 pont)</t>
    </r>
    <r>
      <rPr>
        <sz val="8"/>
        <color indexed="8"/>
        <rFont val="Calibri"/>
        <family val="2"/>
        <charset val="238"/>
      </rPr>
      <t xml:space="preserve">
24. Benyújtott költségvetés realitása, precizitása, stabilitása, kidolgozottsága.
25. A gazdaságos működés érdekében, továbbá a saját forrás, bevételnövelés érdekében tett és tervezett intézkedések ( szponzoráció stb.)
26. Az éves költségvetés és a művészeti, szakmai koncepció kapcsolata, összhangja, az igényelt támogatási összeg és az éves összköltségvetés aránya.
27. Pályázói aktivitás és eddigi eredményesség (hazai, EU-s, külföldi források).
28. Állami forrásból kapott támogatás (EMMI-pályázat, minisztertől, elkülönített állami pénzalapoktól, egyéb központi, fejezeti kezelésű előirányzatból kapott /egyedi/ támogatás) aránya a pályázó összköltségvetésében.
29. Önkormányzati fenntartású szervezetek esetében a 2020. évi tényleges, illetve a 2021. évi tervezett fenntartói támogatás (és egyéb fenntartói anyagi szerepvállalás) aránya az állami forrásból kapott (elkülönített állami pénzalapok, egyedi döntések) támogatáshoz képest a pályázó összköltségvetésében. együttműködések és cserekapcsolatok költségvetési hasznosulása (hazai és külföldi értékesítés vagy kooperáció megjelenése az összköltségvetésben).
</t>
    </r>
  </si>
  <si>
    <t>hiányos pályázat</t>
  </si>
  <si>
    <t>Dósa Zsuzsanna személyében érintettség áll fenn</t>
  </si>
  <si>
    <t>Székhely</t>
  </si>
  <si>
    <t>Dupla finanszírozás miatt értékelhetetlen!</t>
  </si>
  <si>
    <t>ÉRVÉNYTELEN - 
Nem teljesítette a hiánypótlásban foglaltakat</t>
  </si>
  <si>
    <r>
      <t xml:space="preserve">Pontozni az egyes szempontcsoportoknál megadott pontok szerint kell.  </t>
    </r>
    <r>
      <rPr>
        <b/>
        <sz val="11"/>
        <color indexed="10"/>
        <rFont val="Cambria"/>
        <family val="1"/>
        <charset val="238"/>
      </rPr>
      <t>ELÉRHETŐ PONTSZÁM 100 Pont.</t>
    </r>
    <r>
      <rPr>
        <b/>
        <sz val="11"/>
        <rFont val="Cambria"/>
        <family val="1"/>
        <charset val="238"/>
      </rPr>
      <t xml:space="preserve"> </t>
    </r>
  </si>
  <si>
    <r>
      <t xml:space="preserve">Pontozni az egyes szempontcsoportoknál megadott pontok szerint kell. </t>
    </r>
    <r>
      <rPr>
        <b/>
        <sz val="11"/>
        <color indexed="10"/>
        <rFont val="Cambria"/>
        <family val="1"/>
        <charset val="238"/>
      </rPr>
      <t>ELÉRHETŐ PONTSZÁM 100 Pont.</t>
    </r>
    <r>
      <rPr>
        <b/>
        <sz val="11"/>
        <rFont val="Cambria"/>
        <family val="1"/>
        <charset val="238"/>
      </rPr>
      <t xml:space="preserve"> </t>
    </r>
  </si>
  <si>
    <r>
      <t xml:space="preserve">Pontozni az egyes szempontcsoportoknál megadott pontok szerint kell. </t>
    </r>
    <r>
      <rPr>
        <b/>
        <sz val="11"/>
        <color indexed="10"/>
        <rFont val="Cambria"/>
        <family val="1"/>
        <charset val="238"/>
      </rPr>
      <t>ELÉRHETŐ PONTSZÁM 80 Pont.</t>
    </r>
    <r>
      <rPr>
        <b/>
        <sz val="11"/>
        <rFont val="Cambria"/>
        <family val="1"/>
        <charset val="238"/>
      </rPr>
      <t xml:space="preserve"> </t>
    </r>
  </si>
  <si>
    <t>korrekt pályázat</t>
  </si>
  <si>
    <t>Döntési előterjesztés
a Minősítéssel nem rendelkező NEM Budapest fővárosi színház- és táncművészeti előadó-művészeti szervezetek 2008. évi XCIX. Törvény szerinti, 2021. évi szakmai program megvalósításának és működésének támogatása
Színház I. kategória</t>
  </si>
  <si>
    <t>Döntési előterjesztés
a Minősítéssel nem rendelkező NEM Budapest fővárosi színház- és táncművészeti előadó-művészeti szervezetek 2008. évi XCIX. Törvény szerinti, 2021. évi szakmai program megvalósításának és működésének támogatása
Színház II. kategória</t>
  </si>
  <si>
    <t>Döntési előterjesztés
a Minősítéssel nem rendelkező NEM Budapest fővárosi színház- és táncművészeti előadó-művészeti szervezetek 2008. évi XCIX. Törvény szerinti, 2021. évi szakmai program megvalósításának és működésének támogatása
Táncművészeti kategória</t>
  </si>
  <si>
    <t>Döntési előterjesztés
a Minősítéssel nem rendelkező NEM Budapest fővárosi színház- és táncművészeti előadó-művészeti szervezetek 2008. évi XCIX. Törvény szerinti, 2021. évi szakmai program megvalósításának és működésének támogatása
Forgalmazói kategória</t>
  </si>
  <si>
    <t>Döntési előterjesztés
a Minősítéssel nem rendelkező NEM Budapest fővárosi színház- és táncművészeti előadó-művészeti szervezetek 2008. évi XCIX. Törvény szerinti, 2021. évi szakmai program megvalósításának és működésének támogatása
Szabadtéri színházak kategória</t>
  </si>
  <si>
    <r>
      <rPr>
        <b/>
        <sz val="10"/>
        <color indexed="8"/>
        <rFont val="Calibri"/>
        <family val="2"/>
        <charset val="238"/>
      </rPr>
      <t xml:space="preserve">I. Általános szempontok (0-10 pont):                                  </t>
    </r>
    <r>
      <rPr>
        <sz val="10"/>
        <color indexed="8"/>
        <rFont val="Calibri"/>
        <family val="2"/>
        <charset val="238"/>
      </rPr>
      <t xml:space="preserve">1. A működés folyamatossága.
2. A tevékenység tudatos alakítása 
3. A pályázat megvalósíthatósága, figyelemmel a pályázó szakmai múltjára és gazdasági körülményeire
4. A pályázat kidolgozottsága és áttekinthetősége 
</t>
    </r>
  </si>
  <si>
    <r>
      <t>II</t>
    </r>
    <r>
      <rPr>
        <b/>
        <sz val="10"/>
        <color indexed="8"/>
        <rFont val="Calibri"/>
        <family val="2"/>
        <charset val="238"/>
      </rPr>
      <t xml:space="preserve">. Művészeti-szakmai szempontok (0-50 pont):                                                                                                                                                    Tervezés 
</t>
    </r>
    <r>
      <rPr>
        <sz val="10"/>
        <color indexed="8"/>
        <rFont val="Calibri"/>
        <family val="2"/>
        <charset val="238"/>
      </rPr>
      <t xml:space="preserve">5. A művészeti koncepció tudatossága, következetessége
6. Tervszerűség a pályázó alkotói vagy forgalmazói programjában 
7. Tudatosság a témaválasztásban, továbbá a befogadó célcsoport kiválasztásában (például a gyermek- és ifjúsági korosztálynak, időskorúaknak, kultúrától elzárt közösségeknek szóló előadások bemutatását illetően)
8. A bemutatott produkciók életpályája (továbbjátszása, utógondozása)
</t>
    </r>
    <r>
      <rPr>
        <b/>
        <sz val="10"/>
        <color indexed="8"/>
        <rFont val="Calibri"/>
        <family val="2"/>
        <charset val="238"/>
      </rPr>
      <t xml:space="preserve">Innováció </t>
    </r>
    <r>
      <rPr>
        <sz val="10"/>
        <color indexed="8"/>
        <rFont val="Calibri"/>
        <family val="2"/>
        <charset val="238"/>
      </rPr>
      <t xml:space="preserve">
9. A tartalom kifejtésére használt kortárs formanyelv fejlesztése, illetve a forgalmazásban az innovatív művészeti formációk bemutatása
10. Interdiszciplináris, összművészeti elemek
</t>
    </r>
    <r>
      <rPr>
        <b/>
        <sz val="10"/>
        <color indexed="8"/>
        <rFont val="Calibri"/>
        <family val="2"/>
        <charset val="238"/>
      </rPr>
      <t xml:space="preserve">Visszacsatolás </t>
    </r>
    <r>
      <rPr>
        <sz val="10"/>
        <color indexed="8"/>
        <rFont val="Calibri"/>
        <family val="2"/>
        <charset val="238"/>
      </rPr>
      <t xml:space="preserve">
11. Közönségkapcsolatok (kérdőíves felmérés eredménye, pedagógusi visszajelzések, közösségi média, blog, honlap látogatottságának mértéke, pártolói kör)
12. Közönségépítés (közönségtalálkozók, pártolói programok, közvetlen kapcsolatok kialakítása oktatási intézményekkel) 
13. Hazai és külföldi médiamegjelenés, kritika
</t>
    </r>
    <r>
      <rPr>
        <b/>
        <sz val="10"/>
        <color indexed="8"/>
        <rFont val="Calibri"/>
        <family val="2"/>
        <charset val="238"/>
      </rPr>
      <t>Szakmai aktivitás, együttműködések</t>
    </r>
    <r>
      <rPr>
        <sz val="10"/>
        <color indexed="8"/>
        <rFont val="Calibri"/>
        <family val="2"/>
        <charset val="238"/>
      </rPr>
      <t xml:space="preserve"> 
14. Hazai és külföldi vendégjátékok, külföldi vendégművészek, társulatok fogadása, részvétel nemzetközi projektekben
15. Részvétel hazai vagy külföldi szakmai képzések, csereprogramokban, konferenciákon, workshopokon, ernyőszervezetek, szakmai szervezetek munkájában, fesztiválszervezésben. 
16. Együttműködés hazai, határontúli magyar és külföldi művészeti szervezetekkel, alkotókkal
17. A pályázó saját tevékenységének dokumentálása (archiválás, nyomtatott vagy digitális archívum, nyilvánosan elérhető szöveges és vizuális tartalmak)
</t>
    </r>
    <r>
      <rPr>
        <b/>
        <sz val="10"/>
        <color indexed="8"/>
        <rFont val="Calibri"/>
        <family val="2"/>
        <charset val="238"/>
      </rPr>
      <t xml:space="preserve">
</t>
    </r>
  </si>
  <si>
    <r>
      <rPr>
        <b/>
        <sz val="10"/>
        <color indexed="8"/>
        <rFont val="Calibri"/>
        <family val="2"/>
        <charset val="238"/>
      </rPr>
      <t>III. Társadalmi szerepvállalás, közhasznúsági szempontok (0-15 pont):</t>
    </r>
    <r>
      <rPr>
        <sz val="10"/>
        <color indexed="8"/>
        <rFont val="Calibri"/>
        <family val="2"/>
        <charset val="238"/>
      </rPr>
      <t xml:space="preserve">
18. Aktivitás kulturálisan és/vagy társadalmilag hátrányos helyzetű csoportokkal való kapcsolattartásban
19. Szakmai oktatási, felzárkóztató vagy munkahelyteremtő projekt szervezése, közreműködés ilyen jellegű tevékenységben
20. Tehetséggondozási tevékenység
21. Önkéntes tevékenység, önkéntesek foglalkoztatása
22. Közösségi hatás (a pályázó tevékenységének hatása a helyi közösségekre, a társadalmi aktivitásra, az önszerveződésre)
23. Székhely településen kívüli regionális vagy országos, határon túli tevékenység gyakorlata, hatókör 
24. Átláthatóság (működési tevékenységi adatok nyilvánossága, hozzáférhetőségének biztosítása)
</t>
    </r>
  </si>
  <si>
    <r>
      <rPr>
        <b/>
        <sz val="10"/>
        <color indexed="8"/>
        <rFont val="Calibri"/>
        <family val="2"/>
        <charset val="238"/>
      </rPr>
      <t>IV. Hatékonysági szempontok (0-12 pont)</t>
    </r>
    <r>
      <rPr>
        <sz val="10"/>
        <color indexed="8"/>
        <rFont val="Calibri"/>
        <family val="2"/>
        <charset val="238"/>
      </rPr>
      <t xml:space="preserve">
25. Mutatószámok (néző-, bemutató- és előadásszámok) alakulása, tendencia (PANDÉMIA TEKINTETÉBEN IDŐARÁNYOSAN)
26. Éves előadásszám, látogatottság a befogadható nézőszámhoz képest (tárgyévet megelőző év terv- és tényadata, tárgyévi terv összevetése)
27. Marketingcélú ráfordítások aránya a költségvetésben (tárgyévet megelőző év tényadata, tárgyévi terv viszonya)
28. Marketing-, PR koncepció (hagyományos és alternatív megoldások alkalmazása, költséghatékonyság szempontjainak érvényesülése)
</t>
    </r>
  </si>
  <si>
    <r>
      <rPr>
        <b/>
        <sz val="10"/>
        <color indexed="8"/>
        <rFont val="Calibri"/>
        <family val="2"/>
        <charset val="238"/>
      </rPr>
      <t>V. Gazdálkodási szempontok (0-13 pont)</t>
    </r>
    <r>
      <rPr>
        <sz val="10"/>
        <color indexed="8"/>
        <rFont val="Calibri"/>
        <family val="2"/>
        <charset val="238"/>
      </rPr>
      <t xml:space="preserve">
29. A pályázó által benyújtott költségvetés következetessége
30. Pályázói aktivitás és eredményesség (hazai, EU-s, külföldi források) 
31.  Igazolt jegybevétel alapján igénybevett TAO-támogatás aránya a befogadható támogatáshoz képest
32. Állami forrásból kapott támogatás (EMMI-pályázat, minisztertől, elkülönített állami pénzalapoktól, egyéb központi, fejezeti kezelésű előirányzatból kapott /egyedi/ támogatás) aránya a pályázó összköltségvetésében SZJA 1%-os felajánlások aránya a költségvetés egészében (tárgyévet megelőző év tényadata alapján)
33. A pályázó saját bevételének (jegybevétel, értékesítési bevétel) alakulása a költségvetés egészében (tárgyévet megelőző év tényadata alapján). </t>
    </r>
  </si>
  <si>
    <r>
      <rPr>
        <b/>
        <sz val="10"/>
        <color indexed="8"/>
        <rFont val="Calibri"/>
        <family val="2"/>
        <charset val="238"/>
      </rPr>
      <t xml:space="preserve">I. Általános szempontok (0-20 pont):                                  </t>
    </r>
    <r>
      <rPr>
        <sz val="10"/>
        <color indexed="8"/>
        <rFont val="Calibri"/>
        <family val="2"/>
        <charset val="238"/>
      </rPr>
      <t xml:space="preserve">
1. Feladatellátás folyamatossága.
2. Az előadó-művészeti koncepció (szakmai és működési terv) hitelessége, realitása, megalapozottsága, összhangja.
3. Következetesség, szisztematikus építkezés – következetlenség megjelenése a működésben, elképzelésekben, produktumokban (2020).
4. A pályázati anyag kidolgozottsága, precizitása (teljesség, áttekinthetőség, konkrétumok, általánosságok, hiánypótlás).
</t>
    </r>
  </si>
  <si>
    <r>
      <t>II</t>
    </r>
    <r>
      <rPr>
        <b/>
        <sz val="10"/>
        <color indexed="8"/>
        <rFont val="Calibri"/>
        <family val="2"/>
        <charset val="238"/>
      </rPr>
      <t>. Művészeti-szakmai szempontok (0-20 pont):                                                                                                                                                    Művészi tartalom</t>
    </r>
    <r>
      <rPr>
        <sz val="10"/>
        <color indexed="8"/>
        <rFont val="Calibri"/>
        <family val="2"/>
        <charset val="238"/>
      </rPr>
      <t xml:space="preserve">
5. Repertoár sokszínűsége, értékőrzés és megújulás érvényesülése, sajátos karakter, adottságok, helyszínhez, közönséghez köthető specifikumok és lehetőségek kiaknázása, tudatosság.
6. Szakmai felkészültség, színvonal
7. Összművészeti/társművészeti elemek megjelenése, jellege.
8. Kooperáció más művészeti szervezettel (gyakoriság, tervszerűség, produktivitás, progresszivitás, kölcsönösség), nemzetközi szakmai jelenlét (fesztiválrészvétel, vendégjáték-szervezés, meghívás teljesítése) és hatékonysága;
Kortárs és klasszikus magyar művek megjelenése.
9. Határon túli magyar művészekkel, szervezetekkel kialakított kapcsolatrendszer.
</t>
    </r>
    <r>
      <rPr>
        <b/>
        <sz val="10"/>
        <color indexed="8"/>
        <rFont val="Calibri"/>
        <family val="2"/>
        <charset val="238"/>
      </rPr>
      <t xml:space="preserve">Visszacsatolás, eredményesség </t>
    </r>
    <r>
      <rPr>
        <sz val="10"/>
        <color indexed="8"/>
        <rFont val="Calibri"/>
        <family val="2"/>
        <charset val="238"/>
      </rPr>
      <t xml:space="preserve">
10. Közönség aktivitása, bevonása, mérése, eredményeinek hatása és megjelentetése a szakmai-művészeti munkában, felületek lehetőségeinek kiaknázása (kérdőívezés, találkozó, webaktivitás, pártolói rendszer), új közönségrétegek bevonása.
11. Transzparens működés jellemzői (naprakész információszolgáltatás, kommunikációs felületek használata, üvegzseb).
12. Hazai és külföldi média megjelenés mértéke, rendszeressége, tematikája, illetve hazai és külföldi kritikában, szakmai sajtóban való megjelenés.
</t>
    </r>
    <r>
      <rPr>
        <b/>
        <sz val="10"/>
        <color indexed="8"/>
        <rFont val="Calibri"/>
        <family val="2"/>
        <charset val="238"/>
      </rPr>
      <t xml:space="preserve">Szakmai aktivitás </t>
    </r>
    <r>
      <rPr>
        <sz val="10"/>
        <color indexed="8"/>
        <rFont val="Calibri"/>
        <family val="2"/>
        <charset val="238"/>
      </rPr>
      <t xml:space="preserve">
13. Hazai vagy külföldi képzések, csereprogramok, konferenciák, workshopok, stb. látogatása, illetve azok szervezésében, továbbá hazai vagy külföldi fesztivál, szakmai rendezvény szervezésében való közreműködés.
14. Tehetséggondozás gyakorlata, koncepciója.
15. Szakirányú végzettséggel rendelkező személy alkalmazottként vagy munkavégzésre irányuló egyéb jogviszonyban való alkalmazása.
</t>
    </r>
  </si>
  <si>
    <r>
      <rPr>
        <b/>
        <sz val="10"/>
        <color indexed="8"/>
        <rFont val="Calibri"/>
        <family val="2"/>
        <charset val="238"/>
      </rPr>
      <t>III. Társadalmi szerepvállalás, közhasznúsági szempontok (0-15 pont):</t>
    </r>
    <r>
      <rPr>
        <sz val="10"/>
        <color indexed="8"/>
        <rFont val="Calibri"/>
        <family val="2"/>
        <charset val="238"/>
      </rPr>
      <t xml:space="preserve">
16. Székhely településen kívüli regionális vagy országos tevékenység gyakorlata, hatókör.
17. Közösség- és társadalomépítő tevékenység gyakorlata (regionális kulturális alapellátásban betöltött szerep, helyi identitás) koncepciója.
18. Kulturálisan és/vagy társadalmilag hátrányos helyzetű csoportokkal való foglalkozás, kapcsolattartás gyakorlata, koncepciója.
19. Országos/regionális turisztikai jelentőség.
</t>
    </r>
  </si>
  <si>
    <r>
      <rPr>
        <b/>
        <sz val="10"/>
        <color indexed="8"/>
        <rFont val="Cambria"/>
        <family val="1"/>
        <charset val="238"/>
      </rPr>
      <t xml:space="preserve">I. Általános szempontok (0-10 pont):                                  </t>
    </r>
    <r>
      <rPr>
        <sz val="10"/>
        <color indexed="8"/>
        <rFont val="Cambria"/>
        <family val="1"/>
        <charset val="238"/>
      </rPr>
      <t xml:space="preserve">1. A működés folyamatossága.
2. A tevékenység tudatos alakítása 
3. A pályázat megvalósíthatósága, figyelemmel a pályázó szakmai múltjára és gazdasági körülményeire
4. A pályázat kidolgozottsága és áttekinthetősége 
</t>
    </r>
  </si>
  <si>
    <r>
      <rPr>
        <b/>
        <sz val="10"/>
        <color indexed="8"/>
        <rFont val="Cambria"/>
        <family val="1"/>
        <charset val="238"/>
      </rPr>
      <t>III. Társadalmi szerepvállalás, közhasznúsági szempontok (0-15 pont):</t>
    </r>
    <r>
      <rPr>
        <sz val="10"/>
        <color indexed="8"/>
        <rFont val="Cambria"/>
        <family val="1"/>
        <charset val="238"/>
      </rPr>
      <t xml:space="preserve">
18. Aktivitás kulturálisan és/vagy társadalmilag hátrányos helyzetű csoportokkal való kapcsolattartásban
19. Szakmai oktatási, felzárkóztató vagy munkahelyteremtő projekt szervezése, közreműködés ilyen jellegű tevékenységben
20. Tehetséggondozási tevékenység
21. Önkéntes tevékenység, önkéntesek foglalkoztatása
22. Közösségi hatás (a pályázó tevékenységének hatása a helyi közösségekre, a társadalmi aktivitásra, az önszerveződésre)
23. Székhely településen kívüli regionális vagy országos, határon túli tevékenység gyakorlata, hatókör 
24. Átláthatóság (működési tevékenységi adatok nyilvánossága, hozzáférhetőségének biztosítása)
</t>
    </r>
  </si>
  <si>
    <r>
      <rPr>
        <b/>
        <sz val="10"/>
        <color indexed="8"/>
        <rFont val="Cambria"/>
        <family val="1"/>
        <charset val="238"/>
      </rPr>
      <t>IV. Hatékonysági szempontok (0-12 pont)</t>
    </r>
    <r>
      <rPr>
        <sz val="10"/>
        <color indexed="8"/>
        <rFont val="Cambria"/>
        <family val="1"/>
        <charset val="238"/>
      </rPr>
      <t xml:space="preserve">
25. Mutatószámok (néző-, bemutató- és előadásszámok) alakulása, tendencia (PANDÉMIA TEKINTETÉBEN IDŐARÁNYOSAN)
26. Éves előadásszám, látogatottság a befogadható nézőszámhoz képest (tárgyévet megelőző év terv- és tényadata, tárgyévi terv összevetése)
27. Marketingcélú ráfordítások aránya a költségvetésben (tárgyévet megelőző év tényadata, tárgyévi terv viszonya)
28. Marketing-, PR koncepció (hagyományos és alternatív megoldások alkalmazása, költséghatékonyság szempontjainak érvényesülése)
</t>
    </r>
  </si>
  <si>
    <r>
      <rPr>
        <b/>
        <sz val="10"/>
        <color indexed="8"/>
        <rFont val="Cambria"/>
        <family val="1"/>
        <charset val="238"/>
      </rPr>
      <t>V. Gazdálkodási szempontok (0-13 pont)</t>
    </r>
    <r>
      <rPr>
        <sz val="10"/>
        <color indexed="8"/>
        <rFont val="Cambria"/>
        <family val="1"/>
        <charset val="238"/>
      </rPr>
      <t xml:space="preserve">
29. A pályázó által benyújtott költségvetés következetessége
30. Pályázói aktivitás és eredményesség (hazai, EU-s, külföldi források) 
31.  Igazolt jegybevétel alapján igénybevett TAO-támogatás aránya a befogadható támogatáshoz képest
32. Állami forrásból kapott támogatás (EMMI-pályázat, minisztertől, elkülönített állami pénzalapoktól, egyéb központi, fejezeti kezelésű előirányzatból kapott /egyedi/ támogatás) aránya a pályázó összköltségvetésében SZJA 1%-os felajánlások aránya a költségvetés egészében (tárgyévet megelőző év tényadata alapján)
33. A pályázó saját bevételének (jegybevétel, értékesítési bevétel) alakulása a költségvetés egészében (tárgyévet megelőző év tényadata alapján). </t>
    </r>
  </si>
  <si>
    <r>
      <rPr>
        <b/>
        <sz val="10"/>
        <color indexed="8"/>
        <rFont val="Calibri"/>
        <family val="2"/>
        <charset val="238"/>
      </rPr>
      <t>III. Társadalmi szerepvállalás, közhasznúsági szempontok (0-10 pont):</t>
    </r>
    <r>
      <rPr>
        <sz val="10"/>
        <color indexed="8"/>
        <rFont val="Calibri"/>
        <family val="2"/>
        <charset val="238"/>
      </rPr>
      <t xml:space="preserve">
12. Kapcsolattartás a nemzetiségi nyelvű közösséggel.
</t>
    </r>
  </si>
  <si>
    <r>
      <rPr>
        <b/>
        <sz val="10"/>
        <color indexed="8"/>
        <rFont val="Calibri"/>
        <family val="2"/>
        <charset val="238"/>
      </rPr>
      <t>V. Gazdálkodási szempontok (0-10 pont)</t>
    </r>
    <r>
      <rPr>
        <sz val="10"/>
        <color indexed="8"/>
        <rFont val="Calibri"/>
        <family val="2"/>
        <charset val="238"/>
      </rPr>
      <t xml:space="preserve">
13. Benyújtott költségvetés realitása, precizitása, stabilitása, kidolgozottsága;
Pályázói aktivitás és eddigi eredményesség (hazai, EU-s, külföldi források), önkormányzati fenntartású szervezetek esetében a fenntartói támogatás (és egyéb fenntartói anyagi szerepvállalás) megjelenése az összköltségvetésében.
14. Együttműködések és cserekapcsolatok költségvetési hasznosulása (hazai és külföldi értékesítés vagy kooperáció megjelenése az összköltségvetésben).
</t>
    </r>
  </si>
  <si>
    <t xml:space="preserve"> Színház I  - állandó játszóhellyel nem rendelkező előadó-művészeti szervezetek            </t>
  </si>
  <si>
    <r>
      <t>II</t>
    </r>
    <r>
      <rPr>
        <b/>
        <sz val="10"/>
        <color indexed="8"/>
        <rFont val="Cambria"/>
        <family val="1"/>
        <charset val="238"/>
      </rPr>
      <t xml:space="preserve">. Művészeti-szakmai szempontok (0-50 pont):                                                                                                                                                    Tervezés 
</t>
    </r>
    <r>
      <rPr>
        <sz val="10"/>
        <color indexed="8"/>
        <rFont val="Cambria"/>
        <family val="1"/>
        <charset val="238"/>
      </rPr>
      <t xml:space="preserve">5. A művészeti koncepció tudatossága, következetessége
6. Tervszerűség a pályázó alkotói vagy forgalmazói programjában 
7. Tudatosság a témaválasztásban, továbbá a befogadó célcsoport kiválasztásában (például a gyermek- és ifjúsági korosztálynak, időskorúaknak, kultúrától elzárt közösségeknek szóló előadások bemutatását illetően)
8. A bemutatott produkciók életpályája (továbbjátszása, utógondozása)
</t>
    </r>
    <r>
      <rPr>
        <b/>
        <sz val="10"/>
        <color indexed="8"/>
        <rFont val="Cambria"/>
        <family val="1"/>
        <charset val="238"/>
      </rPr>
      <t xml:space="preserve">Innováció </t>
    </r>
    <r>
      <rPr>
        <sz val="10"/>
        <color indexed="8"/>
        <rFont val="Cambria"/>
        <family val="1"/>
        <charset val="238"/>
      </rPr>
      <t xml:space="preserve">
9. A tartalom kifejtésére használt kortárs formanyelv fejlesztése, illetve a forgalmazásban az innovatív művészeti formációk bemutatása
10. Interdiszciplináris, összművészeti elemek
</t>
    </r>
    <r>
      <rPr>
        <b/>
        <sz val="10"/>
        <color indexed="8"/>
        <rFont val="Cambria"/>
        <family val="1"/>
        <charset val="238"/>
      </rPr>
      <t xml:space="preserve">Visszacsatolás </t>
    </r>
    <r>
      <rPr>
        <sz val="10"/>
        <color indexed="8"/>
        <rFont val="Cambria"/>
        <family val="1"/>
        <charset val="238"/>
      </rPr>
      <t xml:space="preserve">
11. Közönségkapcsolatok (kérdőíves felmérés eredménye, pedagógusi visszajelzések, közösségi média, blog, honlap látogatottságának mértéke, pártolói kör)
12. Közönségépítés (közönségtalálkozók, pártolói programok, közvetlen kapcsolatok kialakítása oktatási intézményekkel) 
13. Hazai és külföldi médiamegjelenés, kritika
</t>
    </r>
    <r>
      <rPr>
        <b/>
        <sz val="10"/>
        <color indexed="8"/>
        <rFont val="Cambria"/>
        <family val="1"/>
        <charset val="238"/>
      </rPr>
      <t>Szakmai aktivitás, együttműködések</t>
    </r>
    <r>
      <rPr>
        <sz val="10"/>
        <color indexed="8"/>
        <rFont val="Cambria"/>
        <family val="1"/>
        <charset val="238"/>
      </rPr>
      <t xml:space="preserve"> 
14. Hazai és külföldi vendégjátékok, külföldi vendégművészek, társulatok fogadása, részvétel nemzetközi projektekben
15. Részvétel hazai vagy külföldi szakmai képzések, csereprogramokban, konferenciákon, workshopokon, ernyőszervezetek, szakmai szervezetek munkájában, fesztiválszervezésben. 
16. Együttműködés hazai, határontúli magyar és külföldi művészeti szervezetekkel, alkotókkal
17. A pályázó saját tevékenységének dokumentálása (archiválás, nyomtatott vagy digitális archívum, nyilvánosan elérhető szöveges és vizuális tartalmak)</t>
    </r>
  </si>
  <si>
    <t>Színház I. - állandó játszóhellyel rendelkező előadó-művészeti szervezetek</t>
  </si>
  <si>
    <t>Színház I. - színházi nevelési előadó-művészeti szervezetek</t>
  </si>
  <si>
    <r>
      <rPr>
        <b/>
        <sz val="10"/>
        <color indexed="8"/>
        <rFont val="Calibri"/>
        <family val="2"/>
        <charset val="238"/>
      </rPr>
      <t>IV. Hatékonysági szempontok (0-25 pont)</t>
    </r>
    <r>
      <rPr>
        <sz val="10"/>
        <color indexed="8"/>
        <rFont val="Calibri"/>
        <family val="2"/>
        <charset val="238"/>
      </rPr>
      <t xml:space="preserve">
20. Mutatószámok (néző-, bemutató- és előadásszámok) változása (2019-2020). (PANDÉMIA Tekintetében időarányosan)
21. A hatékony működés érdekében tett (2020. évi) és tervezett (2021. évi) intézkedések, egyedi megoldások.
22. Önkormányzati fenntartású szervezetek esetében továbbá a fenntartó szerepvállalása (megállapodások, gyakorlatok).
23. Marketing-, PR koncepció (alternatív megoldások alkalmazása, költséghatékonyság szempontjainak érvényesülése – 2020).</t>
    </r>
  </si>
  <si>
    <r>
      <rPr>
        <b/>
        <sz val="10"/>
        <color indexed="8"/>
        <rFont val="Calibri"/>
        <family val="2"/>
        <charset val="238"/>
      </rPr>
      <t>V. Gazdálkodási szempontok (0-20 pont)</t>
    </r>
    <r>
      <rPr>
        <sz val="10"/>
        <color indexed="8"/>
        <rFont val="Calibri"/>
        <family val="2"/>
        <charset val="238"/>
      </rPr>
      <t xml:space="preserve">
24. Benyújtott költségvetés realitása, precizitása, stabilitása, kidolgozottsága.
25. A gazdaságos működés érdekében, továbbá a saját forrás, bevételnövelés érdekében tett és tervezett intézkedések ( szponzoráció stb.)
26. Az éves költségvetés és a művészeti, szakmai koncepció kapcsolata, összhangja, az igényelt támogatási összeg és az éves összköltségvetés aránya.
27. Pályázói aktivitás és eddigi eredményesség (hazai, EU-s, külföldi források).
28. Állami forrásból kapott támogatás (EMMI-pályázat, minisztertől, elkülönített állami pénzalapoktól, egyéb központi, fejezeti kezelésű előirányzatból kapott /egyedi/ támogatás) aránya a pályázó összköltségvetésében.
29. Önkormányzati fenntartású szervezetek esetében a 2020. évi tényleges, illetve a 2021. évi tervezett fenntartói támogatás (és egyéb fenntartói anyagi szerepvállalás) aránya az állami forrásból kapott (elkülönített állami pénzalapok, egyedi döntések) támogatáshoz képest a pályázó összköltségvetésében. együttműködések és cserekapcsolatok költségvetési hasznosulása (hazai és külföldi értékesítés vagy kooperáció megjelenése az összköltségvetésben).</t>
    </r>
  </si>
  <si>
    <t>Színház II</t>
  </si>
  <si>
    <r>
      <rPr>
        <b/>
        <sz val="10"/>
        <color indexed="8"/>
        <rFont val="Calibri"/>
        <family val="2"/>
        <charset val="238"/>
      </rPr>
      <t>III. Társadalmi szerepvállalás, közhasznúsági szempontok (0-15 pont):</t>
    </r>
    <r>
      <rPr>
        <sz val="10"/>
        <color indexed="8"/>
        <rFont val="Calibri"/>
        <family val="2"/>
        <charset val="238"/>
      </rPr>
      <t xml:space="preserve">
18. Aktivitás kulturálisan és/vagy társadalmilag hátrányos helyzetű csoportokkal való kapcsolattartásban
19. Szakmai oktatási, felzárkóztató vagy munkahelyteremtő projekt szervezése, közreműködés ilyen jellegű tevékenységben
20. Tehetséggondozási tevékenység
21. Önkéntes tevékenység, önkéntesek foglalkoztatása
22. Közösségi hatás (a pályázó tevékenységének hatása a helyi közösségekre, a társadalmi aktivitásra, az önszerveződésre)
23. Székhely településen kívüli regionális vagy országos, határon túli tevékenység gyakorlata, hatókör 
24. Átláthatóság (működési tevékenységi adatok nyilvánossága, hozzáférhetőségének biztosítása)</t>
    </r>
  </si>
  <si>
    <r>
      <rPr>
        <b/>
        <sz val="10"/>
        <color indexed="8"/>
        <rFont val="Calibri"/>
        <family val="2"/>
        <charset val="238"/>
      </rPr>
      <t>IV. Hatékonysági szempontok (0-12 pont)</t>
    </r>
    <r>
      <rPr>
        <sz val="10"/>
        <color indexed="8"/>
        <rFont val="Calibri"/>
        <family val="2"/>
        <charset val="238"/>
      </rPr>
      <t xml:space="preserve">
25. Mutatószámok (néző-, bemutató- és előadásszámok) alakulása, tendencia (PANDÉMIA TEKINTETÉBEN IDŐARÁNYOSAN)
26. Éves előadásszám, látogatottság a befogadható nézőszámhoz képest (tárgyévet megelőző év terv- és tényadata, tárgyévi terv összevetése)
27. Marketingcélú ráfordítások aránya a költségvetésben (tárgyévet megelőző év tényadata, tárgyévi terv viszonya)
28. Marketing-, PR koncepció (hagyományos és alternatív megoldások alkalmazása, költséghatékonyság szempontjainak érvényesülése)</t>
    </r>
  </si>
  <si>
    <r>
      <t>II</t>
    </r>
    <r>
      <rPr>
        <b/>
        <sz val="10"/>
        <color indexed="8"/>
        <rFont val="Calibri"/>
        <family val="2"/>
        <charset val="238"/>
      </rPr>
      <t xml:space="preserve">. Művészeti-szakmai szempontok (0-50 pont):                                                                                                                                                    Tervezés 
</t>
    </r>
    <r>
      <rPr>
        <sz val="10"/>
        <color indexed="8"/>
        <rFont val="Calibri"/>
        <family val="2"/>
        <charset val="238"/>
      </rPr>
      <t xml:space="preserve">5. A művészeti koncepció tudatossága, következetessége
6. Tervszerűség a pályázó alkotói vagy forgalmazói programjában 
7. Tudatosság a témaválasztásban, továbbá a befogadó célcsoport kiválasztásában (például a gyermek- és ifjúsági korosztálynak, időskorúaknak, kultúrától elzárt közösségeknek szóló előadások bemutatását illetően)
8. A bemutatott produkciók életpályája (továbbjátszása, utógondozása)
</t>
    </r>
    <r>
      <rPr>
        <b/>
        <sz val="10"/>
        <color indexed="8"/>
        <rFont val="Calibri"/>
        <family val="2"/>
        <charset val="238"/>
      </rPr>
      <t xml:space="preserve">Innováció </t>
    </r>
    <r>
      <rPr>
        <sz val="10"/>
        <color indexed="8"/>
        <rFont val="Calibri"/>
        <family val="2"/>
        <charset val="238"/>
      </rPr>
      <t xml:space="preserve">
9. A tartalom kifejtésére használt kortárs formanyelv fejlesztése, illetve a forgalmazásban az innovatív művészeti formációk bemutatása
10. Interdiszciplináris, összművészeti elemek
</t>
    </r>
    <r>
      <rPr>
        <b/>
        <sz val="10"/>
        <color indexed="8"/>
        <rFont val="Calibri"/>
        <family val="2"/>
        <charset val="238"/>
      </rPr>
      <t xml:space="preserve">Visszacsatolás </t>
    </r>
    <r>
      <rPr>
        <sz val="10"/>
        <color indexed="8"/>
        <rFont val="Calibri"/>
        <family val="2"/>
        <charset val="238"/>
      </rPr>
      <t xml:space="preserve">
11. Közönségkapcsolatok (kérdőíves felmérés eredménye, pedagógusi visszajelzések, közösségi média, blog, honlap látogatottságának mértéke, pártolói kör)
12. Közönségépítés (közönségtalálkozók, pártolói programok, közvetlen kapcsolatok kialakítása oktatási intézményekkel) 
13. Hazai és külföldi médiamegjelenés, kritika
</t>
    </r>
    <r>
      <rPr>
        <b/>
        <sz val="10"/>
        <color indexed="8"/>
        <rFont val="Calibri"/>
        <family val="2"/>
        <charset val="238"/>
      </rPr>
      <t>Szakmai aktivitás, együttműködések</t>
    </r>
    <r>
      <rPr>
        <sz val="10"/>
        <color indexed="8"/>
        <rFont val="Calibri"/>
        <family val="2"/>
        <charset val="238"/>
      </rPr>
      <t xml:space="preserve"> 
14. Hazai és külföldi vendégjátékok, külföldi vendégművészek, társulatok fogadása, részvétel nemzetközi projektekben
15. Részvétel hazai vagy külföldi szakmai képzések, csereprogramokban, konferenciákon, workshopokon, ernyőszervezetek, szakmai szervezetek munkájában, fesztiválszervezésben. 
16. Együttműködés hazai, határontúli magyar és külföldi művészeti szervezetekkel, alkotókkal
17. A pályázó saját tevékenységének dokumentálása (archiválás, nyomtatott vagy digitális archívum, nyilvánosan elérhető szöveges és vizuális tartalmak)</t>
    </r>
  </si>
  <si>
    <t>Táncművészet - állandó játszóhellyel nem rendelkező előadó-művészeti szervezetek</t>
  </si>
  <si>
    <t>Táncművészet- állandó játszóhellyel rendelkező előadó-művészeti szervezetek</t>
  </si>
  <si>
    <t>Forgalmazó - Ernyőszervezet</t>
  </si>
  <si>
    <t>Forgalmazó - Befogadó Színház</t>
  </si>
  <si>
    <r>
      <rPr>
        <b/>
        <sz val="10"/>
        <color indexed="8"/>
        <rFont val="Calibri"/>
        <family val="2"/>
        <charset val="238"/>
      </rPr>
      <t xml:space="preserve">I. Általános szempontok (0-10 pont):                                  </t>
    </r>
    <r>
      <rPr>
        <sz val="10"/>
        <color indexed="8"/>
        <rFont val="Calibri"/>
        <family val="2"/>
        <charset val="238"/>
      </rPr>
      <t xml:space="preserve">1. A működés folyamatossága.
2. A tevékenység tudatos alakítása 
3. A pályázat megvalósíthatósága, figyelemmel a pályázó szakmai múltjára és gazdasági körülményeire
4. A pályázat kidolgozottsága és áttekinthetősége </t>
    </r>
  </si>
  <si>
    <t>Forgalmazó - Produkciós szervezet</t>
  </si>
  <si>
    <t>Forgalmazó - Produkciós ház</t>
  </si>
  <si>
    <r>
      <t>II</t>
    </r>
    <r>
      <rPr>
        <b/>
        <sz val="8"/>
        <color indexed="8"/>
        <rFont val="Calibri"/>
        <family val="2"/>
        <charset val="238"/>
      </rPr>
      <t>. Művészeti-szakmai szempontok (0-20 pont):                                                                                                                                                    Művészi tartalom</t>
    </r>
    <r>
      <rPr>
        <sz val="8"/>
        <color indexed="8"/>
        <rFont val="Calibri"/>
        <family val="2"/>
        <charset val="238"/>
      </rPr>
      <t xml:space="preserve">
5. Innovatív művészeti formációk bemutatásának gyakorlata, repertoár sokszínűsége, értékőrzés és megújulás érvényesülése, sajátos karakter, adottságok, helyszínhez, közönséghez köthető specifikumok és lehetőségek kiaknázása, tudatosság.
6. Szakmai felkészültség, színvonal.
7. Összművészeti/társművészeti elemek megjelenése, jellege.
8. Kooperáció más művészeti szervezettel (gyakoriság, tervszerűség, produktivitás, progresszivitás, kölcsönösség), nemzetközi szakmai jelenlét (fesztiválrészvétel, vendégjáték szervezés, meghívás teljesítése) és hatékonysága.
9. Kortárs és klasszikus magyar művek megjelenése
10. Határon túli magyar művészekkel, szervezetekkel kialakított kapcsolatrendszer.
</t>
    </r>
    <r>
      <rPr>
        <b/>
        <sz val="8"/>
        <color indexed="8"/>
        <rFont val="Calibri"/>
        <family val="2"/>
        <charset val="238"/>
      </rPr>
      <t>Visszacsatolás, eredményesség</t>
    </r>
    <r>
      <rPr>
        <sz val="8"/>
        <color indexed="8"/>
        <rFont val="Calibri"/>
        <family val="2"/>
        <charset val="238"/>
      </rPr>
      <t xml:space="preserve">
Közönség aktivitása, bevonása, mérése, eredményeinek hatása és megjelentetése a szakmai-művészeti munkában, felületek lehetőségeinek kiaknázása (kérdőívezés, találkozó, webaktivitás, pártolói rendszer), új közönségrétegek bevonása.
11. Transzparens működés jellemzői (naprakész információszolgáltatás, kommunikációs felületek használata, üvegzseb).
12. Hazai és külföldi média megjelenés mértéke, rendszeressége, tematikája, illetve hazai és külföldi kritikában, szakmai sajtóban való megjelenés.
</t>
    </r>
    <r>
      <rPr>
        <b/>
        <sz val="8"/>
        <color indexed="8"/>
        <rFont val="Calibri"/>
        <family val="2"/>
        <charset val="238"/>
      </rPr>
      <t>Szakmai aktivitás</t>
    </r>
    <r>
      <rPr>
        <sz val="8"/>
        <color indexed="8"/>
        <rFont val="Calibri"/>
        <family val="2"/>
        <charset val="238"/>
      </rPr>
      <t xml:space="preserve">
13. Hazai vagy külföldi képzések, csereprogramok, konferenciák, workshopok stb. látogatása illetve azok szervezésében, továbbá hazai vagy külföldi fesztivál, szakmai rendezvény szervezésében való közreműködés;
14. Tehetséggondozás gyakorlata, koncepciója</t>
    </r>
    <r>
      <rPr>
        <b/>
        <sz val="8"/>
        <color indexed="8"/>
        <rFont val="Calibri"/>
        <family val="2"/>
        <charset val="238"/>
      </rPr>
      <t>.</t>
    </r>
  </si>
  <si>
    <r>
      <rPr>
        <b/>
        <sz val="8"/>
        <color indexed="8"/>
        <rFont val="Calibri"/>
        <family val="2"/>
        <charset val="238"/>
      </rPr>
      <t>III. Társadalmi szerepvállalás, közhasznúsági szempontok (0-20 pont):</t>
    </r>
    <r>
      <rPr>
        <sz val="8"/>
        <color indexed="8"/>
        <rFont val="Calibri"/>
        <family val="2"/>
        <charset val="238"/>
      </rPr>
      <t xml:space="preserve">
15. Székhely településen kívüli regionális vagy országos tevékenység gyakorlata, hatókör.
16. Közösség- és társadalomépítő tevékenység gyakorlata (helyi identitás, önkéntesek alkalmazása), koncepciója.
17. Kulturálisan és/vagy társadalmilag hátrányos helyzetű csoportokkal való foglalkozás, kapcsolattartás gyakorlata, koncepciója.
18. Országos/regionális turisztikai jelentőség.</t>
    </r>
  </si>
  <si>
    <r>
      <rPr>
        <b/>
        <sz val="8"/>
        <color indexed="8"/>
        <rFont val="Calibri"/>
        <family val="2"/>
        <charset val="238"/>
      </rPr>
      <t>IV. Hatékonysági szempontok (0-20 pont)</t>
    </r>
    <r>
      <rPr>
        <sz val="8"/>
        <color indexed="8"/>
        <rFont val="Calibri"/>
        <family val="2"/>
        <charset val="238"/>
      </rPr>
      <t xml:space="preserve">
19. A hatékony működés érdekében tett (2020. évi) és tervezett (2021. évi) intézkedések, egyedi megoldások.
20. Önkormányzati fenntartású szervezetek esetében a fenntartó szerepvállalása (megállapodások, gyakorlatok).
21. Marketing-, PR koncepció (alternatív megoldások alkalmazása, költséghatékonyság szempontjainak érvényesülése – 2020).
22. Mutatószámok (néző-, bemutató- és előadásszámok) változása (2019-2020). (PANDÉMIA TÜKRÉBEN ARÁNYOSAN)</t>
    </r>
  </si>
  <si>
    <r>
      <rPr>
        <b/>
        <sz val="8"/>
        <color indexed="8"/>
        <rFont val="Calibri"/>
        <family val="2"/>
        <charset val="238"/>
      </rPr>
      <t>V. Gazdálkodási szempontok (0-20 pont)</t>
    </r>
    <r>
      <rPr>
        <sz val="8"/>
        <color indexed="8"/>
        <rFont val="Calibri"/>
        <family val="2"/>
        <charset val="238"/>
      </rPr>
      <t xml:space="preserve">
23. Benyújtott költségvetés realitása, precizitása, stabilitása, kidolgozottsága.
24. A gazdaságos működés érdekében, továbbá a saját forrás, bevételnövelés érdekében tett és tervezett intézkedések (szponzoráció stb.).
25. Az éves költségvetés és a művészeti, szakmai koncepció kapcsolata, összhangja, az igényelt támogatási összeg és az éves összköltségvetés aránya.
26. Pályázói aktivitás és eddigi eredményesség (hazai, EU-s, külföldi források).
27. Állami forrásból kapott támogatás ((EMMI-pályázat, minisztertől, elkülönített állami pénzalapoktól, egyéb központi, fejezeti kezelésű előirányzat terhére kapott egyedi támogatás) aránya a pályázó összköltségvetésében.
28. Önkormányzati fenntartású szervezetek esetében a 2020. évi tényleges, illetve a 2021. évi tervezett fenntartói támogatás (és egyéb fenntartói anyagi szerepvállalás) aránya az állami forrásból kapott (elkülönített állami pénzalapok, egyedi döntések) támogatáshoz képest a pályázó összköltségvetésében, együttműködések és cserekapcsolatok költségvetési hasznosulása (hazai és külföldi értékesítés vagy kooperáció megjelenése az összköltségvetésben).</t>
    </r>
  </si>
  <si>
    <r>
      <rPr>
        <b/>
        <sz val="8"/>
        <color indexed="8"/>
        <rFont val="Calibri"/>
        <family val="2"/>
        <charset val="238"/>
      </rPr>
      <t xml:space="preserve">I. Általános szempontok (0-20 pont):                                  </t>
    </r>
    <r>
      <rPr>
        <sz val="8"/>
        <color indexed="8"/>
        <rFont val="Calibri"/>
        <family val="2"/>
        <charset val="238"/>
      </rPr>
      <t xml:space="preserve">
1. Feladatellátás folyamatossága
2. Az előadó-művészeti koncepció (szakmai és működési terv) hitelessége, realitása, megalapozottsága, összhangja.
3. Következetesség, szisztematikus építkezés – következetlenség megjelenése a működésben, elképzelésekben, produktumokban (2020).
4. A pályázati anyag kidolgozottsága, precizitása (teljesség, áttekinthetőség, konkrétumok, általánosságok, hiánypótlás).</t>
    </r>
  </si>
  <si>
    <t>Szabadtéri színházak</t>
  </si>
  <si>
    <t>Döntési előterjesztés
a Minősítéssel nem rendelkező nemzetiségi színházak 2008. évi XCIX. Törvény szerinti, 2021. évi szakmai program megvalósításának és működésének támogatására</t>
  </si>
  <si>
    <r>
      <t>II</t>
    </r>
    <r>
      <rPr>
        <b/>
        <sz val="10"/>
        <color indexed="8"/>
        <rFont val="Calibri"/>
        <family val="2"/>
        <charset val="238"/>
      </rPr>
      <t>. Művészeti-szakmai szempontok (0-40 pont):                                                                                                                                                    Tervezés</t>
    </r>
    <r>
      <rPr>
        <sz val="10"/>
        <color indexed="8"/>
        <rFont val="Calibri"/>
        <family val="2"/>
        <charset val="238"/>
      </rPr>
      <t xml:space="preserve"> 
4. A szervezet 2020. évi működése.
5. A pályázó székhelyén és szűkebb régiójában, országos hatókörben betöltött kulturális szerepe.
6. A pályázó alkotói és előadói teljesítményének színvonala.
7. Kooperáció más művészeti szervezettel/szervezetekkel (gyakoriság, tervszerűség, produktivitás, kölcsönösség);
Fesztiválrészvétel, vendégjáték, meghívás teljesítése.
8. Közönség aktivitása, mérése, eredményeinek hatása és megjelentetése a szakmai-művészeti munkában, felületek lehetőségeinek kiaknázása (kérdőívezés, találkozó, pártolói rendszer, webaktivitás – Facebook, blog, honlap).
9. Hazai média megjelenés mértéke, rendszeressége, tematikája.
10. Hazai vagy külföldi képzések, csereprogramok, konferenciák, workshopok, szakmai rendezvények látogatása, illetve azok szervezésében való közreműködés.
11. Szakmai tudás dokumentálása és hozzáférhetővé tétele, továbbá átadásának gyakorlata (szakmai tárgyú oktatói, előadói, publikációs aktivitás), utánpótlás nevelés, tehetséggondozás gyakorlata, koncepciója.</t>
    </r>
  </si>
  <si>
    <r>
      <rPr>
        <b/>
        <sz val="10"/>
        <color indexed="8"/>
        <rFont val="Calibri"/>
        <family val="2"/>
        <charset val="238"/>
      </rPr>
      <t xml:space="preserve">I. Általános szempontok (0-20 pont):                                  
</t>
    </r>
    <r>
      <rPr>
        <sz val="10"/>
        <color indexed="8"/>
        <rFont val="Calibri"/>
        <family val="2"/>
        <charset val="238"/>
      </rPr>
      <t>1</t>
    </r>
    <r>
      <rPr>
        <b/>
        <sz val="10"/>
        <color indexed="8"/>
        <rFont val="Calibri"/>
        <family val="2"/>
        <charset val="238"/>
      </rPr>
      <t xml:space="preserve">. </t>
    </r>
    <r>
      <rPr>
        <sz val="10"/>
        <color indexed="8"/>
        <rFont val="Calibri"/>
        <family val="2"/>
        <charset val="238"/>
      </rPr>
      <t xml:space="preserve">Az előadó-művészeti koncepció, a 2021. évi terv hitelessége, realitása megalapozottsága.
2. Következetesség, szisztematikus építkezés – következetlenség megjelenése a működésben, elképzelésekben, produktumokban (2020 ).
3. A pályázati anyag kidolgozottsága, precizitása (teljesség, áttekinthetőség, konkrétumok, általánosságok, hiánypótlás).
</t>
    </r>
  </si>
  <si>
    <t>Nemzetiségi színházak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</si>
</sst>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Ft&quot;"/>
  </numFmts>
  <fonts count="32" x14ac:knownFonts="1">
    <font>
      <sz val="11"/>
      <color theme="1"/>
      <name val="Calibri"/>
      <family val="2"/>
      <charset val="238"/>
      <scheme val="minor"/>
    </font>
    <font>
      <b/>
      <sz val="10"/>
      <name val="Arial CE"/>
      <charset val="238"/>
    </font>
    <font>
      <sz val="8"/>
      <color indexed="8"/>
      <name val="Calibri"/>
      <family val="2"/>
      <charset val="238"/>
    </font>
    <font>
      <b/>
      <sz val="8"/>
      <color indexed="8"/>
      <name val="Calibri"/>
      <family val="2"/>
      <charset val="238"/>
    </font>
    <font>
      <sz val="8"/>
      <color theme="1"/>
      <name val="Calibri"/>
      <family val="2"/>
      <charset val="238"/>
      <scheme val="minor"/>
    </font>
    <font>
      <b/>
      <sz val="10"/>
      <name val="Arial CE"/>
      <family val="2"/>
      <charset val="238"/>
    </font>
    <font>
      <b/>
      <sz val="10"/>
      <color indexed="10"/>
      <name val="Arial CE"/>
      <charset val="238"/>
    </font>
    <font>
      <b/>
      <sz val="10"/>
      <color rgb="FFFF0000"/>
      <name val="Arial CE"/>
      <charset val="238"/>
    </font>
    <font>
      <b/>
      <sz val="12"/>
      <name val="Arial CE"/>
      <family val="2"/>
      <charset val="238"/>
    </font>
    <font>
      <b/>
      <sz val="11"/>
      <name val="Arial CE"/>
      <charset val="238"/>
    </font>
    <font>
      <b/>
      <sz val="12"/>
      <color theme="1"/>
      <name val="Calibri"/>
      <family val="2"/>
      <charset val="238"/>
      <scheme val="minor"/>
    </font>
    <font>
      <b/>
      <sz val="11"/>
      <color theme="1"/>
      <name val="Cambria"/>
      <family val="1"/>
      <charset val="238"/>
    </font>
    <font>
      <sz val="12"/>
      <color theme="1"/>
      <name val="Cambria"/>
      <family val="1"/>
      <charset val="238"/>
    </font>
    <font>
      <b/>
      <sz val="11"/>
      <color theme="1"/>
      <name val="Calibri"/>
      <family val="2"/>
      <charset val="238"/>
      <scheme val="minor"/>
    </font>
    <font>
      <b/>
      <sz val="12"/>
      <color theme="1"/>
      <name val="Cambria"/>
      <family val="1"/>
      <charset val="238"/>
    </font>
    <font>
      <b/>
      <sz val="11"/>
      <name val="Cambria"/>
      <family val="1"/>
      <charset val="238"/>
    </font>
    <font>
      <sz val="14"/>
      <color theme="1"/>
      <name val="Cambria"/>
      <family val="1"/>
      <charset val="238"/>
    </font>
    <font>
      <b/>
      <sz val="14"/>
      <color theme="1"/>
      <name val="Cambria"/>
      <family val="1"/>
      <charset val="238"/>
    </font>
    <font>
      <sz val="11"/>
      <color theme="1"/>
      <name val="Cambria"/>
      <family val="1"/>
      <charset val="238"/>
    </font>
    <font>
      <sz val="14"/>
      <color theme="1"/>
      <name val="Calibri"/>
      <family val="2"/>
      <charset val="238"/>
      <scheme val="minor"/>
    </font>
    <font>
      <b/>
      <sz val="14"/>
      <color theme="1"/>
      <name val="Calibri"/>
      <family val="2"/>
      <charset val="238"/>
      <scheme val="minor"/>
    </font>
    <font>
      <b/>
      <sz val="10"/>
      <name val="Cambria"/>
      <family val="1"/>
      <charset val="238"/>
    </font>
    <font>
      <b/>
      <sz val="11"/>
      <color indexed="10"/>
      <name val="Cambria"/>
      <family val="1"/>
      <charset val="238"/>
    </font>
    <font>
      <b/>
      <sz val="11"/>
      <color rgb="FFFF0000"/>
      <name val="Cambria"/>
      <family val="1"/>
      <charset val="238"/>
    </font>
    <font>
      <b/>
      <sz val="12"/>
      <name val="Cambria"/>
      <family val="1"/>
      <charset val="238"/>
    </font>
    <font>
      <sz val="10"/>
      <color indexed="8"/>
      <name val="Calibri"/>
      <family val="2"/>
      <charset val="238"/>
    </font>
    <font>
      <b/>
      <sz val="10"/>
      <color indexed="8"/>
      <name val="Calibri"/>
      <family val="2"/>
      <charset val="238"/>
    </font>
    <font>
      <sz val="10"/>
      <color theme="1"/>
      <name val="Calibri"/>
      <family val="2"/>
      <charset val="238"/>
      <scheme val="minor"/>
    </font>
    <font>
      <b/>
      <sz val="16"/>
      <color theme="1"/>
      <name val="Calibri"/>
      <family val="2"/>
      <charset val="238"/>
      <scheme val="minor"/>
    </font>
    <font>
      <sz val="10"/>
      <color indexed="8"/>
      <name val="Cambria"/>
      <family val="1"/>
      <charset val="238"/>
    </font>
    <font>
      <b/>
      <sz val="10"/>
      <color indexed="8"/>
      <name val="Cambria"/>
      <family val="1"/>
      <charset val="238"/>
    </font>
    <font>
      <sz val="10"/>
      <color theme="1"/>
      <name val="Cambria"/>
      <family val="1"/>
      <charset val="238"/>
    </font>
  </fonts>
  <fills count="10">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indexed="44"/>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theme="7"/>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434">
    <xf numFmtId="0" fontId="0" fillId="0" borderId="0" xfId="0"/>
    <xf numFmtId="0" fontId="0" fillId="0" borderId="0" xfId="0" applyAlignment="1" applyProtection="1">
      <alignment wrapText="1"/>
      <protection locked="0"/>
    </xf>
    <xf numFmtId="0" fontId="0" fillId="0" borderId="4" xfId="0" applyBorder="1" applyAlignment="1" applyProtection="1">
      <alignment wrapText="1"/>
      <protection locked="0"/>
    </xf>
    <xf numFmtId="0" fontId="1" fillId="0" borderId="3" xfId="0" applyFont="1" applyBorder="1" applyAlignment="1" applyProtection="1">
      <alignment horizontal="left" wrapText="1"/>
    </xf>
    <xf numFmtId="0" fontId="0" fillId="0" borderId="4" xfId="0" applyBorder="1" applyAlignment="1" applyProtection="1">
      <alignment wrapText="1"/>
    </xf>
    <xf numFmtId="0" fontId="1" fillId="0" borderId="1" xfId="0" applyFont="1" applyBorder="1" applyAlignment="1" applyProtection="1">
      <alignment horizontal="center" vertical="center" wrapText="1"/>
    </xf>
    <xf numFmtId="3" fontId="1" fillId="0" borderId="4" xfId="0" applyNumberFormat="1" applyFont="1" applyBorder="1" applyAlignment="1" applyProtection="1">
      <alignment wrapText="1"/>
    </xf>
    <xf numFmtId="0" fontId="0" fillId="0" borderId="0" xfId="0" applyAlignment="1" applyProtection="1">
      <alignment wrapText="1"/>
    </xf>
    <xf numFmtId="0" fontId="0" fillId="0" borderId="0" xfId="0" applyAlignment="1"/>
    <xf numFmtId="0" fontId="0" fillId="3" borderId="4" xfId="0" applyFill="1" applyBorder="1" applyAlignment="1" applyProtection="1">
      <alignment wrapText="1"/>
    </xf>
    <xf numFmtId="3" fontId="1" fillId="3" borderId="4" xfId="0" applyNumberFormat="1" applyFont="1" applyFill="1" applyBorder="1" applyAlignment="1" applyProtection="1">
      <alignment wrapText="1"/>
    </xf>
    <xf numFmtId="0" fontId="5" fillId="0" borderId="0" xfId="0" applyFont="1" applyAlignment="1" applyProtection="1">
      <alignment wrapText="1"/>
    </xf>
    <xf numFmtId="0" fontId="0" fillId="2" borderId="0" xfId="0" applyFill="1" applyAlignment="1" applyProtection="1">
      <alignment wrapText="1"/>
      <protection locked="0"/>
    </xf>
    <xf numFmtId="0" fontId="0" fillId="3" borderId="4" xfId="0" applyFill="1" applyBorder="1" applyAlignment="1" applyProtection="1">
      <alignment wrapText="1"/>
      <protection locked="0"/>
    </xf>
    <xf numFmtId="0" fontId="0" fillId="0" borderId="0" xfId="0" applyFill="1" applyAlignment="1" applyProtection="1">
      <alignment wrapText="1"/>
      <protection locked="0"/>
    </xf>
    <xf numFmtId="0" fontId="0" fillId="0" borderId="0" xfId="0" applyAlignment="1">
      <alignment wrapText="1"/>
    </xf>
    <xf numFmtId="0" fontId="0" fillId="0" borderId="4" xfId="0" applyFill="1" applyBorder="1" applyAlignment="1" applyProtection="1">
      <alignment wrapText="1"/>
      <protection locked="0"/>
    </xf>
    <xf numFmtId="0" fontId="0" fillId="0" borderId="0" xfId="0" applyFill="1"/>
    <xf numFmtId="0" fontId="0" fillId="0" borderId="4" xfId="0" applyBorder="1"/>
    <xf numFmtId="0" fontId="0" fillId="0" borderId="4" xfId="0" applyBorder="1" applyAlignment="1">
      <alignment wrapText="1"/>
    </xf>
    <xf numFmtId="3" fontId="0" fillId="0" borderId="4" xfId="0" applyNumberFormat="1" applyBorder="1"/>
    <xf numFmtId="3" fontId="0" fillId="0" borderId="0" xfId="0" applyNumberFormat="1"/>
    <xf numFmtId="0" fontId="5" fillId="4" borderId="11" xfId="0" applyFont="1" applyFill="1" applyBorder="1" applyAlignment="1" applyProtection="1">
      <alignment horizontal="center" vertical="center" wrapText="1"/>
    </xf>
    <xf numFmtId="3" fontId="1" fillId="4" borderId="11" xfId="0" applyNumberFormat="1"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protection locked="0"/>
    </xf>
    <xf numFmtId="0" fontId="0" fillId="3" borderId="14" xfId="0" applyFill="1" applyBorder="1" applyAlignment="1" applyProtection="1">
      <alignment wrapText="1"/>
    </xf>
    <xf numFmtId="3" fontId="1" fillId="3" borderId="14" xfId="0" applyNumberFormat="1" applyFont="1" applyFill="1" applyBorder="1" applyAlignment="1" applyProtection="1">
      <alignment wrapText="1"/>
    </xf>
    <xf numFmtId="0" fontId="0" fillId="3" borderId="14" xfId="0" applyFill="1" applyBorder="1" applyAlignment="1" applyProtection="1">
      <alignment wrapText="1"/>
      <protection locked="0"/>
    </xf>
    <xf numFmtId="3" fontId="10" fillId="3" borderId="4" xfId="0" applyNumberFormat="1" applyFont="1" applyFill="1" applyBorder="1" applyAlignment="1" applyProtection="1">
      <alignment wrapText="1"/>
      <protection locked="0"/>
    </xf>
    <xf numFmtId="0" fontId="0" fillId="0" borderId="4" xfId="0" applyFill="1" applyBorder="1"/>
    <xf numFmtId="0" fontId="1" fillId="0" borderId="1" xfId="0" applyFont="1" applyBorder="1" applyAlignment="1" applyProtection="1">
      <alignment horizontal="center" wrapText="1"/>
      <protection locked="0"/>
    </xf>
    <xf numFmtId="0" fontId="0" fillId="0" borderId="4" xfId="0" applyBorder="1" applyAlignment="1" applyProtection="1">
      <alignment horizontal="center" wrapText="1"/>
    </xf>
    <xf numFmtId="0" fontId="0" fillId="3" borderId="4" xfId="0" applyFill="1" applyBorder="1" applyAlignment="1" applyProtection="1">
      <alignment horizontal="center" wrapText="1"/>
    </xf>
    <xf numFmtId="0" fontId="0" fillId="3" borderId="14" xfId="0" applyFill="1" applyBorder="1" applyAlignment="1" applyProtection="1">
      <alignment horizontal="center" wrapText="1"/>
    </xf>
    <xf numFmtId="0" fontId="0" fillId="0" borderId="0" xfId="0" applyAlignment="1" applyProtection="1">
      <alignment horizontal="center" wrapText="1"/>
    </xf>
    <xf numFmtId="0" fontId="0" fillId="0" borderId="0" xfId="0" applyAlignment="1">
      <alignment horizontal="center"/>
    </xf>
    <xf numFmtId="3" fontId="11" fillId="3" borderId="4" xfId="0" applyNumberFormat="1" applyFont="1" applyFill="1" applyBorder="1" applyAlignment="1" applyProtection="1">
      <alignment wrapText="1"/>
      <protection locked="0"/>
    </xf>
    <xf numFmtId="0" fontId="0" fillId="0" borderId="4" xfId="0" applyBorder="1" applyAlignment="1">
      <alignment horizontal="center"/>
    </xf>
    <xf numFmtId="0" fontId="0" fillId="0" borderId="0" xfId="0" applyBorder="1" applyAlignment="1">
      <alignment wrapText="1"/>
    </xf>
    <xf numFmtId="0" fontId="0" fillId="0" borderId="0" xfId="0" applyAlignment="1">
      <alignment horizontal="center" wrapText="1"/>
    </xf>
    <xf numFmtId="3" fontId="0" fillId="0" borderId="0" xfId="0" applyNumberFormat="1" applyAlignment="1">
      <alignment wrapText="1"/>
    </xf>
    <xf numFmtId="0" fontId="7" fillId="3" borderId="1" xfId="0" applyFont="1" applyFill="1" applyBorder="1" applyAlignment="1" applyProtection="1">
      <alignment horizontal="center" vertical="center" wrapText="1"/>
    </xf>
    <xf numFmtId="0" fontId="0" fillId="6" borderId="4" xfId="0" applyFill="1" applyBorder="1" applyAlignment="1" applyProtection="1">
      <alignment horizontal="center" wrapText="1"/>
    </xf>
    <xf numFmtId="0" fontId="12" fillId="0" borderId="4" xfId="0" applyFont="1" applyBorder="1" applyAlignment="1">
      <alignment wrapText="1"/>
    </xf>
    <xf numFmtId="164" fontId="12" fillId="0" borderId="4" xfId="0" applyNumberFormat="1" applyFont="1" applyBorder="1" applyAlignment="1">
      <alignment wrapText="1"/>
    </xf>
    <xf numFmtId="0" fontId="12" fillId="6" borderId="4" xfId="0" applyFont="1" applyFill="1" applyBorder="1" applyAlignment="1">
      <alignment wrapText="1"/>
    </xf>
    <xf numFmtId="0" fontId="0" fillId="6" borderId="4" xfId="0" applyFill="1" applyBorder="1"/>
    <xf numFmtId="0" fontId="0" fillId="7" borderId="4" xfId="0" applyFill="1" applyBorder="1" applyAlignment="1" applyProtection="1">
      <alignment horizontal="center" wrapText="1"/>
    </xf>
    <xf numFmtId="0" fontId="12" fillId="7" borderId="4" xfId="0" applyFont="1" applyFill="1" applyBorder="1" applyAlignment="1">
      <alignment wrapText="1"/>
    </xf>
    <xf numFmtId="164" fontId="12" fillId="7" borderId="4" xfId="0" applyNumberFormat="1" applyFont="1" applyFill="1" applyBorder="1" applyAlignment="1">
      <alignment wrapText="1"/>
    </xf>
    <xf numFmtId="0" fontId="0" fillId="7" borderId="4" xfId="0" applyFill="1" applyBorder="1" applyAlignment="1">
      <alignment wrapText="1"/>
    </xf>
    <xf numFmtId="0" fontId="0" fillId="0" borderId="1" xfId="0" applyBorder="1" applyAlignment="1" applyProtection="1">
      <alignment wrapText="1"/>
      <protection locked="0"/>
    </xf>
    <xf numFmtId="0" fontId="5" fillId="2" borderId="15" xfId="0" applyFont="1" applyFill="1" applyBorder="1" applyAlignment="1" applyProtection="1">
      <alignment horizontal="center" vertical="center" wrapText="1"/>
      <protection locked="0"/>
    </xf>
    <xf numFmtId="3" fontId="0" fillId="3" borderId="4"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3" fontId="13" fillId="3" borderId="4" xfId="0" applyNumberFormat="1" applyFont="1" applyFill="1" applyBorder="1" applyAlignment="1" applyProtection="1">
      <alignment wrapText="1"/>
      <protection locked="0"/>
    </xf>
    <xf numFmtId="0" fontId="13" fillId="0" borderId="4" xfId="0" applyFont="1" applyBorder="1" applyAlignment="1" applyProtection="1">
      <alignment wrapText="1"/>
      <protection locked="0"/>
    </xf>
    <xf numFmtId="0" fontId="0" fillId="0" borderId="0" xfId="0" applyFill="1" applyBorder="1" applyAlignment="1" applyProtection="1">
      <alignment vertical="center" wrapText="1"/>
      <protection locked="0"/>
    </xf>
    <xf numFmtId="3" fontId="14" fillId="3" borderId="4" xfId="0" applyNumberFormat="1" applyFont="1" applyFill="1" applyBorder="1" applyAlignment="1" applyProtection="1">
      <alignment wrapText="1"/>
      <protection locked="0"/>
    </xf>
    <xf numFmtId="0" fontId="12" fillId="3" borderId="14" xfId="0" applyFont="1" applyFill="1" applyBorder="1" applyAlignment="1" applyProtection="1">
      <alignment wrapText="1"/>
    </xf>
    <xf numFmtId="0" fontId="12" fillId="3" borderId="14" xfId="0" applyFont="1" applyFill="1" applyBorder="1" applyAlignment="1" applyProtection="1">
      <alignment wrapText="1"/>
      <protection locked="0"/>
    </xf>
    <xf numFmtId="0" fontId="12" fillId="0" borderId="0" xfId="0" applyFont="1" applyAlignment="1" applyProtection="1">
      <alignment wrapText="1"/>
      <protection locked="0"/>
    </xf>
    <xf numFmtId="0" fontId="12" fillId="0" borderId="0" xfId="0" applyFont="1" applyFill="1" applyAlignment="1" applyProtection="1">
      <alignment wrapText="1"/>
      <protection locked="0"/>
    </xf>
    <xf numFmtId="0" fontId="15" fillId="3" borderId="4" xfId="0" applyFont="1" applyFill="1" applyBorder="1" applyAlignment="1" applyProtection="1">
      <alignment wrapText="1"/>
    </xf>
    <xf numFmtId="3" fontId="14" fillId="3" borderId="14" xfId="0" applyNumberFormat="1" applyFont="1" applyFill="1" applyBorder="1" applyAlignment="1" applyProtection="1">
      <alignment wrapText="1"/>
      <protection locked="0"/>
    </xf>
    <xf numFmtId="0" fontId="16" fillId="3" borderId="4" xfId="0" applyFont="1" applyFill="1" applyBorder="1" applyAlignment="1" applyProtection="1">
      <alignment wrapText="1"/>
    </xf>
    <xf numFmtId="3" fontId="16" fillId="0" borderId="4" xfId="0" applyNumberFormat="1" applyFont="1" applyBorder="1" applyAlignment="1" applyProtection="1">
      <alignment wrapText="1"/>
      <protection locked="0"/>
    </xf>
    <xf numFmtId="3" fontId="17" fillId="3" borderId="4" xfId="0" applyNumberFormat="1" applyFont="1" applyFill="1" applyBorder="1" applyAlignment="1" applyProtection="1">
      <alignment wrapText="1"/>
      <protection locked="0"/>
    </xf>
    <xf numFmtId="0" fontId="16" fillId="3" borderId="4" xfId="0" applyFont="1" applyFill="1" applyBorder="1" applyAlignment="1" applyProtection="1">
      <alignment wrapText="1"/>
      <protection locked="0"/>
    </xf>
    <xf numFmtId="0" fontId="16" fillId="3" borderId="4" xfId="0" applyFont="1" applyFill="1" applyBorder="1" applyAlignment="1" applyProtection="1">
      <alignment vertical="center" wrapText="1"/>
    </xf>
    <xf numFmtId="3" fontId="16" fillId="0" borderId="4" xfId="0" applyNumberFormat="1" applyFont="1" applyBorder="1" applyAlignment="1" applyProtection="1">
      <alignment vertical="center" wrapText="1"/>
      <protection locked="0"/>
    </xf>
    <xf numFmtId="3" fontId="16" fillId="6" borderId="4" xfId="0" applyNumberFormat="1" applyFont="1" applyFill="1" applyBorder="1" applyAlignment="1" applyProtection="1">
      <alignment vertical="center" wrapText="1"/>
      <protection locked="0"/>
    </xf>
    <xf numFmtId="0" fontId="18" fillId="0" borderId="4" xfId="0" applyFont="1" applyBorder="1" applyAlignment="1" applyProtection="1">
      <alignment wrapText="1"/>
      <protection locked="0"/>
    </xf>
    <xf numFmtId="0" fontId="16" fillId="0" borderId="4" xfId="0" applyFont="1" applyBorder="1" applyAlignment="1" applyProtection="1">
      <alignment wrapText="1"/>
      <protection locked="0"/>
    </xf>
    <xf numFmtId="0" fontId="16" fillId="6" borderId="4" xfId="0" applyFont="1" applyFill="1" applyBorder="1" applyAlignment="1" applyProtection="1">
      <alignment wrapText="1"/>
      <protection locked="0"/>
    </xf>
    <xf numFmtId="3" fontId="16" fillId="6" borderId="4" xfId="0" applyNumberFormat="1" applyFont="1" applyFill="1" applyBorder="1" applyAlignment="1" applyProtection="1">
      <alignment wrapText="1"/>
      <protection locked="0"/>
    </xf>
    <xf numFmtId="0" fontId="18" fillId="0" borderId="4" xfId="0" applyFont="1" applyBorder="1"/>
    <xf numFmtId="0" fontId="16" fillId="0" borderId="4" xfId="0" applyFont="1" applyBorder="1"/>
    <xf numFmtId="0" fontId="16" fillId="0" borderId="4" xfId="0" applyFont="1" applyBorder="1" applyAlignment="1"/>
    <xf numFmtId="3" fontId="16" fillId="0" borderId="4" xfId="0" applyNumberFormat="1" applyFont="1" applyBorder="1" applyAlignment="1"/>
    <xf numFmtId="3" fontId="19" fillId="0" borderId="4" xfId="0" applyNumberFormat="1" applyFont="1" applyBorder="1" applyAlignment="1" applyProtection="1">
      <alignment wrapText="1"/>
      <protection locked="0"/>
    </xf>
    <xf numFmtId="3" fontId="20" fillId="0" borderId="4" xfId="0" applyNumberFormat="1" applyFont="1" applyBorder="1" applyAlignment="1" applyProtection="1">
      <alignment wrapText="1"/>
      <protection locked="0"/>
    </xf>
    <xf numFmtId="3" fontId="17" fillId="0" borderId="4" xfId="0" applyNumberFormat="1" applyFont="1" applyBorder="1" applyAlignment="1" applyProtection="1">
      <alignment wrapText="1"/>
      <protection locked="0"/>
    </xf>
    <xf numFmtId="0" fontId="16" fillId="0" borderId="11" xfId="0" applyFont="1" applyBorder="1" applyAlignment="1" applyProtection="1">
      <alignment wrapText="1"/>
      <protection locked="0"/>
    </xf>
    <xf numFmtId="3" fontId="16" fillId="0" borderId="11" xfId="0" applyNumberFormat="1" applyFont="1" applyBorder="1" applyAlignment="1" applyProtection="1">
      <alignment wrapText="1"/>
      <protection locked="0"/>
    </xf>
    <xf numFmtId="3" fontId="16" fillId="0" borderId="4" xfId="0" applyNumberFormat="1" applyFont="1" applyBorder="1"/>
    <xf numFmtId="0" fontId="14" fillId="0" borderId="11" xfId="0" applyFont="1" applyBorder="1" applyAlignment="1" applyProtection="1">
      <alignment wrapText="1"/>
      <protection locked="0"/>
    </xf>
    <xf numFmtId="0" fontId="13" fillId="7" borderId="4" xfId="0" applyFont="1" applyFill="1" applyBorder="1" applyAlignment="1">
      <alignment wrapText="1"/>
    </xf>
    <xf numFmtId="0" fontId="18" fillId="7" borderId="4" xfId="0" applyFont="1" applyFill="1" applyBorder="1" applyAlignment="1" applyProtection="1">
      <alignment horizontal="center" wrapText="1"/>
    </xf>
    <xf numFmtId="0" fontId="11" fillId="7" borderId="4" xfId="0" applyFont="1" applyFill="1" applyBorder="1" applyAlignment="1">
      <alignment wrapText="1"/>
    </xf>
    <xf numFmtId="0" fontId="18" fillId="0" borderId="4" xfId="0" applyFont="1" applyBorder="1" applyAlignment="1" applyProtection="1">
      <alignment horizontal="center" wrapText="1"/>
    </xf>
    <xf numFmtId="0" fontId="18" fillId="6" borderId="4" xfId="0" applyFont="1" applyFill="1" applyBorder="1"/>
    <xf numFmtId="0" fontId="18" fillId="6" borderId="4" xfId="0" applyFont="1" applyFill="1" applyBorder="1" applyAlignment="1" applyProtection="1">
      <alignment horizontal="center" wrapText="1"/>
    </xf>
    <xf numFmtId="0" fontId="18" fillId="3" borderId="4" xfId="0" applyFont="1" applyFill="1" applyBorder="1" applyAlignment="1" applyProtection="1">
      <alignment wrapText="1"/>
    </xf>
    <xf numFmtId="0" fontId="18" fillId="7" borderId="4" xfId="0" applyFont="1" applyFill="1" applyBorder="1" applyAlignment="1">
      <alignment wrapText="1"/>
    </xf>
    <xf numFmtId="3" fontId="15" fillId="3" borderId="4" xfId="0" applyNumberFormat="1" applyFont="1" applyFill="1" applyBorder="1" applyAlignment="1" applyProtection="1">
      <alignment wrapText="1"/>
    </xf>
    <xf numFmtId="164" fontId="18" fillId="7" borderId="4" xfId="0" applyNumberFormat="1" applyFont="1" applyFill="1" applyBorder="1" applyAlignment="1">
      <alignment wrapText="1"/>
    </xf>
    <xf numFmtId="0" fontId="18" fillId="6" borderId="4" xfId="0" applyFont="1" applyFill="1" applyBorder="1" applyAlignment="1">
      <alignment wrapText="1"/>
    </xf>
    <xf numFmtId="0" fontId="18" fillId="0" borderId="4" xfId="0" applyFont="1" applyBorder="1" applyAlignment="1">
      <alignment wrapText="1"/>
    </xf>
    <xf numFmtId="164" fontId="18" fillId="0" borderId="4" xfId="0" applyNumberFormat="1" applyFont="1" applyBorder="1" applyAlignment="1">
      <alignment wrapText="1"/>
    </xf>
    <xf numFmtId="3" fontId="15" fillId="3" borderId="14" xfId="0" applyNumberFormat="1" applyFont="1" applyFill="1" applyBorder="1" applyAlignment="1" applyProtection="1">
      <alignment wrapText="1"/>
    </xf>
    <xf numFmtId="0" fontId="21" fillId="3" borderId="4" xfId="0" applyFont="1" applyFill="1" applyBorder="1" applyAlignment="1" applyProtection="1">
      <alignment wrapText="1"/>
    </xf>
    <xf numFmtId="0" fontId="18" fillId="0" borderId="0" xfId="0" applyFont="1" applyAlignment="1" applyProtection="1">
      <alignment wrapText="1"/>
      <protection locked="0"/>
    </xf>
    <xf numFmtId="0" fontId="18" fillId="0" borderId="1" xfId="0" applyFont="1" applyBorder="1" applyAlignment="1" applyProtection="1">
      <alignment wrapText="1"/>
      <protection locked="0"/>
    </xf>
    <xf numFmtId="0" fontId="18" fillId="0" borderId="4" xfId="0" applyFont="1" applyBorder="1" applyAlignment="1" applyProtection="1">
      <alignment wrapText="1"/>
    </xf>
    <xf numFmtId="0" fontId="18" fillId="0" borderId="0" xfId="0" applyFont="1" applyAlignment="1" applyProtection="1">
      <alignment wrapText="1"/>
    </xf>
    <xf numFmtId="0" fontId="15" fillId="0" borderId="1" xfId="0" applyFont="1" applyBorder="1" applyAlignment="1" applyProtection="1">
      <alignment horizontal="center" wrapText="1"/>
      <protection locked="0"/>
    </xf>
    <xf numFmtId="0" fontId="15" fillId="0" borderId="3" xfId="0" applyFont="1" applyBorder="1" applyAlignment="1" applyProtection="1">
      <alignment horizontal="left" wrapText="1"/>
    </xf>
    <xf numFmtId="0" fontId="15" fillId="0" borderId="2" xfId="0" applyFont="1" applyBorder="1" applyAlignment="1" applyProtection="1">
      <alignment horizontal="left" wrapText="1"/>
    </xf>
    <xf numFmtId="0" fontId="15" fillId="0" borderId="1" xfId="0" applyFont="1" applyBorder="1" applyAlignment="1" applyProtection="1">
      <alignment horizontal="center" vertical="center" wrapText="1"/>
    </xf>
    <xf numFmtId="3" fontId="15" fillId="0" borderId="4" xfId="0" applyNumberFormat="1" applyFont="1" applyBorder="1" applyAlignment="1" applyProtection="1">
      <alignment wrapText="1"/>
    </xf>
    <xf numFmtId="0" fontId="15" fillId="0" borderId="2" xfId="0" applyFont="1" applyBorder="1" applyAlignment="1" applyProtection="1">
      <alignment horizontal="center" vertical="center" wrapText="1"/>
    </xf>
    <xf numFmtId="0" fontId="23" fillId="3" borderId="1"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3" fontId="15" fillId="4" borderId="11" xfId="0" applyNumberFormat="1"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15" xfId="0" applyFont="1" applyFill="1" applyBorder="1" applyAlignment="1" applyProtection="1">
      <alignment horizontal="center" vertical="center" wrapText="1"/>
      <protection locked="0"/>
    </xf>
    <xf numFmtId="0" fontId="18" fillId="3" borderId="14" xfId="0" applyFont="1" applyFill="1" applyBorder="1" applyAlignment="1" applyProtection="1">
      <alignment horizontal="center" wrapText="1"/>
    </xf>
    <xf numFmtId="0" fontId="18" fillId="3" borderId="14" xfId="0" applyFont="1" applyFill="1" applyBorder="1" applyAlignment="1" applyProtection="1">
      <alignment wrapText="1"/>
    </xf>
    <xf numFmtId="0" fontId="18" fillId="3" borderId="4" xfId="0" applyFont="1" applyFill="1" applyBorder="1" applyAlignment="1" applyProtection="1">
      <alignment horizontal="center" wrapText="1"/>
    </xf>
    <xf numFmtId="0" fontId="18" fillId="3" borderId="4" xfId="0" applyFont="1" applyFill="1" applyBorder="1" applyAlignment="1" applyProtection="1">
      <alignment wrapText="1"/>
      <protection locked="0"/>
    </xf>
    <xf numFmtId="0" fontId="18" fillId="0" borderId="0" xfId="0" applyFont="1" applyBorder="1" applyAlignment="1">
      <alignment wrapText="1"/>
    </xf>
    <xf numFmtId="3" fontId="11" fillId="3" borderId="14" xfId="0" applyNumberFormat="1" applyFont="1" applyFill="1" applyBorder="1" applyAlignment="1" applyProtection="1">
      <alignment wrapText="1"/>
      <protection locked="0"/>
    </xf>
    <xf numFmtId="0" fontId="15" fillId="4" borderId="4" xfId="0" applyFont="1" applyFill="1" applyBorder="1" applyAlignment="1" applyProtection="1">
      <alignment horizontal="center" vertical="center" wrapText="1"/>
    </xf>
    <xf numFmtId="3" fontId="15" fillId="4" borderId="4" xfId="0" applyNumberFormat="1"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8" fillId="6" borderId="4" xfId="0" applyFont="1" applyFill="1" applyBorder="1" applyAlignment="1" applyProtection="1">
      <alignment wrapText="1"/>
    </xf>
    <xf numFmtId="0" fontId="18" fillId="0" borderId="0" xfId="0" applyFont="1"/>
    <xf numFmtId="0" fontId="18" fillId="0" borderId="0" xfId="0" applyFont="1" applyAlignment="1" applyProtection="1">
      <alignment horizontal="center" wrapText="1"/>
    </xf>
    <xf numFmtId="0" fontId="15" fillId="0" borderId="0" xfId="0" applyFont="1" applyAlignment="1" applyProtection="1">
      <alignment wrapText="1"/>
    </xf>
    <xf numFmtId="3" fontId="15" fillId="0" borderId="0" xfId="0" applyNumberFormat="1" applyFont="1" applyAlignment="1" applyProtection="1">
      <alignment wrapText="1"/>
    </xf>
    <xf numFmtId="0" fontId="16" fillId="0" borderId="0" xfId="0" applyFont="1" applyAlignment="1" applyProtection="1">
      <alignment wrapText="1"/>
      <protection locked="0"/>
    </xf>
    <xf numFmtId="0" fontId="16" fillId="2" borderId="0" xfId="0" applyFont="1" applyFill="1" applyAlignment="1" applyProtection="1">
      <alignment wrapText="1"/>
      <protection locked="0"/>
    </xf>
    <xf numFmtId="0" fontId="16" fillId="2" borderId="4" xfId="0" applyFont="1" applyFill="1" applyBorder="1" applyAlignment="1" applyProtection="1">
      <alignment wrapText="1"/>
      <protection locked="0"/>
    </xf>
    <xf numFmtId="0" fontId="16" fillId="0" borderId="1" xfId="0" applyFont="1" applyBorder="1" applyAlignment="1" applyProtection="1">
      <alignment wrapText="1"/>
      <protection locked="0"/>
    </xf>
    <xf numFmtId="164" fontId="18" fillId="6" borderId="4" xfId="0" applyNumberFormat="1" applyFont="1" applyFill="1" applyBorder="1" applyAlignment="1">
      <alignment wrapText="1"/>
    </xf>
    <xf numFmtId="3" fontId="16" fillId="3" borderId="4" xfId="0" applyNumberFormat="1" applyFont="1" applyFill="1" applyBorder="1" applyAlignment="1" applyProtection="1">
      <alignment wrapText="1"/>
      <protection locked="0"/>
    </xf>
    <xf numFmtId="0" fontId="0" fillId="0" borderId="14" xfId="0" applyBorder="1"/>
    <xf numFmtId="0" fontId="18" fillId="0" borderId="0" xfId="0" applyFont="1" applyAlignment="1">
      <alignment horizontal="center"/>
    </xf>
    <xf numFmtId="3" fontId="18" fillId="0" borderId="0" xfId="0" applyNumberFormat="1" applyFont="1"/>
    <xf numFmtId="0" fontId="16" fillId="0" borderId="0" xfId="0" applyFont="1" applyFill="1" applyAlignment="1" applyProtection="1">
      <alignment wrapText="1"/>
      <protection locked="0"/>
    </xf>
    <xf numFmtId="0" fontId="0" fillId="0" borderId="4" xfId="0" applyFill="1" applyBorder="1" applyAlignment="1" applyProtection="1">
      <alignment wrapText="1"/>
    </xf>
    <xf numFmtId="3" fontId="19" fillId="0" borderId="11" xfId="0" applyNumberFormat="1" applyFont="1" applyBorder="1" applyAlignment="1" applyProtection="1">
      <alignment wrapText="1"/>
      <protection locked="0"/>
    </xf>
    <xf numFmtId="0" fontId="19" fillId="0" borderId="4" xfId="0" applyFont="1" applyBorder="1" applyAlignment="1" applyProtection="1">
      <alignment wrapText="1"/>
      <protection locked="0"/>
    </xf>
    <xf numFmtId="3" fontId="19" fillId="0" borderId="4" xfId="0" applyNumberFormat="1" applyFont="1" applyBorder="1" applyAlignment="1"/>
    <xf numFmtId="3" fontId="20" fillId="3" borderId="4" xfId="0" applyNumberFormat="1" applyFont="1" applyFill="1" applyBorder="1" applyAlignment="1" applyProtection="1">
      <alignment wrapText="1"/>
      <protection locked="0"/>
    </xf>
    <xf numFmtId="0" fontId="15" fillId="0" borderId="4" xfId="0" applyFont="1" applyBorder="1" applyAlignment="1" applyProtection="1">
      <alignment horizontal="center" wrapText="1"/>
      <protection locked="0"/>
    </xf>
    <xf numFmtId="0" fontId="15" fillId="0" borderId="4" xfId="0" applyFont="1" applyBorder="1" applyAlignment="1" applyProtection="1">
      <alignment horizontal="left" wrapText="1"/>
    </xf>
    <xf numFmtId="0" fontId="15" fillId="0" borderId="4" xfId="0" applyFont="1" applyBorder="1" applyAlignment="1" applyProtection="1">
      <alignment horizontal="center" vertical="center" wrapText="1"/>
    </xf>
    <xf numFmtId="0" fontId="23" fillId="3" borderId="4" xfId="0" applyFont="1" applyFill="1" applyBorder="1" applyAlignment="1" applyProtection="1">
      <alignment horizontal="center" vertical="center" wrapText="1"/>
    </xf>
    <xf numFmtId="0" fontId="15" fillId="0" borderId="4" xfId="0" applyFont="1" applyBorder="1" applyAlignment="1" applyProtection="1">
      <alignment wrapText="1"/>
    </xf>
    <xf numFmtId="0" fontId="19" fillId="0" borderId="4"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8" fillId="0" borderId="4" xfId="0" applyFont="1" applyBorder="1" applyAlignment="1">
      <alignment horizontal="center"/>
    </xf>
    <xf numFmtId="0" fontId="17" fillId="0" borderId="4" xfId="0" applyFont="1" applyBorder="1" applyAlignment="1" applyProtection="1">
      <alignment wrapText="1"/>
      <protection locked="0"/>
    </xf>
    <xf numFmtId="0" fontId="19" fillId="3" borderId="4" xfId="0" applyFont="1" applyFill="1" applyBorder="1" applyAlignment="1" applyProtection="1">
      <alignment wrapText="1"/>
      <protection locked="0"/>
    </xf>
    <xf numFmtId="0" fontId="19" fillId="0" borderId="0" xfId="0" applyFont="1" applyAlignment="1" applyProtection="1">
      <alignment wrapText="1"/>
      <protection locked="0"/>
    </xf>
    <xf numFmtId="0" fontId="19" fillId="0" borderId="0" xfId="0" applyFont="1" applyFill="1" applyAlignment="1" applyProtection="1">
      <alignment wrapText="1"/>
      <protection locked="0"/>
    </xf>
    <xf numFmtId="0" fontId="0" fillId="0" borderId="4" xfId="0" applyBorder="1" applyAlignment="1" applyProtection="1">
      <alignment wrapText="1"/>
      <protection locked="0"/>
    </xf>
    <xf numFmtId="0" fontId="0" fillId="6" borderId="4" xfId="0" applyFill="1" applyBorder="1" applyAlignment="1" applyProtection="1">
      <alignment wrapText="1"/>
      <protection locked="0"/>
    </xf>
    <xf numFmtId="0" fontId="0" fillId="0" borderId="4" xfId="0" applyBorder="1" applyAlignment="1" applyProtection="1">
      <alignment wrapText="1"/>
      <protection locked="0"/>
    </xf>
    <xf numFmtId="0" fontId="0" fillId="0" borderId="4" xfId="0" applyBorder="1" applyAlignment="1" applyProtection="1">
      <alignment wrapText="1"/>
      <protection locked="0"/>
    </xf>
    <xf numFmtId="0" fontId="0" fillId="0" borderId="4" xfId="0" applyBorder="1" applyAlignment="1" applyProtection="1">
      <alignment wrapText="1"/>
      <protection locked="0"/>
    </xf>
    <xf numFmtId="0" fontId="0" fillId="0" borderId="4" xfId="0" applyBorder="1" applyAlignment="1" applyProtection="1">
      <alignment wrapText="1"/>
      <protection locked="0"/>
    </xf>
    <xf numFmtId="0" fontId="0" fillId="0" borderId="4" xfId="0" applyBorder="1" applyAlignment="1" applyProtection="1">
      <alignment wrapText="1"/>
      <protection locked="0"/>
    </xf>
    <xf numFmtId="0" fontId="0" fillId="0" borderId="4" xfId="0" applyBorder="1" applyAlignment="1" applyProtection="1">
      <alignment wrapText="1"/>
      <protection locked="0"/>
    </xf>
    <xf numFmtId="0" fontId="0" fillId="0" borderId="4" xfId="0" applyBorder="1"/>
    <xf numFmtId="0" fontId="0" fillId="0" borderId="11" xfId="0" applyBorder="1" applyAlignment="1" applyProtection="1">
      <alignment wrapText="1"/>
      <protection locked="0"/>
    </xf>
    <xf numFmtId="0" fontId="0" fillId="0" borderId="4" xfId="0" applyBorder="1" applyAlignment="1" applyProtection="1">
      <alignment wrapText="1"/>
      <protection locked="0"/>
    </xf>
    <xf numFmtId="0" fontId="0" fillId="0" borderId="4" xfId="0" applyBorder="1"/>
    <xf numFmtId="0" fontId="0" fillId="0" borderId="4" xfId="0" applyBorder="1" applyAlignment="1" applyProtection="1">
      <alignment wrapText="1"/>
      <protection locked="0"/>
    </xf>
    <xf numFmtId="0" fontId="0" fillId="0" borderId="4" xfId="0" applyBorder="1"/>
    <xf numFmtId="164" fontId="0" fillId="0" borderId="4" xfId="0" applyNumberFormat="1" applyBorder="1" applyAlignment="1" applyProtection="1">
      <alignment wrapText="1"/>
      <protection locked="0"/>
    </xf>
    <xf numFmtId="164" fontId="0" fillId="0" borderId="4" xfId="0" applyNumberFormat="1" applyBorder="1"/>
    <xf numFmtId="164" fontId="0" fillId="0" borderId="11" xfId="0" applyNumberFormat="1" applyBorder="1" applyAlignment="1" applyProtection="1">
      <alignment wrapText="1"/>
      <protection locked="0"/>
    </xf>
    <xf numFmtId="164" fontId="0" fillId="6" borderId="4" xfId="0" applyNumberFormat="1" applyFill="1" applyBorder="1" applyAlignment="1" applyProtection="1">
      <alignment wrapText="1"/>
      <protection locked="0"/>
    </xf>
    <xf numFmtId="0" fontId="0" fillId="0" borderId="0" xfId="0" applyAlignment="1">
      <alignment vertical="center" wrapText="1"/>
    </xf>
    <xf numFmtId="3" fontId="18" fillId="3" borderId="4" xfId="0" applyNumberFormat="1" applyFont="1" applyFill="1" applyBorder="1" applyAlignment="1" applyProtection="1">
      <alignment wrapText="1"/>
    </xf>
    <xf numFmtId="1" fontId="18" fillId="3" borderId="4" xfId="0" applyNumberFormat="1" applyFont="1" applyFill="1" applyBorder="1" applyAlignment="1" applyProtection="1">
      <alignment wrapText="1"/>
    </xf>
    <xf numFmtId="0" fontId="0" fillId="0" borderId="0" xfId="0" applyAlignment="1">
      <alignment horizontal="left" vertical="center" wrapText="1"/>
    </xf>
    <xf numFmtId="3" fontId="0" fillId="2" borderId="14" xfId="0" applyNumberFormat="1" applyFill="1" applyBorder="1" applyAlignment="1" applyProtection="1">
      <alignment horizontal="center" vertical="center" wrapText="1"/>
      <protection locked="0"/>
    </xf>
    <xf numFmtId="3" fontId="0" fillId="2" borderId="12" xfId="0" applyNumberFormat="1"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3" fontId="0" fillId="8" borderId="12" xfId="0" applyNumberFormat="1" applyFill="1" applyBorder="1" applyAlignment="1" applyProtection="1">
      <alignment horizontal="center" vertical="center" wrapText="1"/>
      <protection locked="0"/>
    </xf>
    <xf numFmtId="0" fontId="0" fillId="0" borderId="4" xfId="0" applyBorder="1" applyAlignment="1">
      <alignment vertical="center" wrapText="1"/>
    </xf>
    <xf numFmtId="1" fontId="18" fillId="3" borderId="4" xfId="0" applyNumberFormat="1" applyFont="1" applyFill="1" applyBorder="1" applyAlignment="1" applyProtection="1">
      <alignment vertical="center" wrapText="1"/>
    </xf>
    <xf numFmtId="0" fontId="18" fillId="3" borderId="4" xfId="0" applyFont="1" applyFill="1" applyBorder="1" applyAlignment="1" applyProtection="1">
      <alignment vertical="center" wrapText="1"/>
    </xf>
    <xf numFmtId="3" fontId="0" fillId="0" borderId="0" xfId="0" applyNumberFormat="1" applyAlignment="1">
      <alignment vertical="center" wrapText="1"/>
    </xf>
    <xf numFmtId="3" fontId="0" fillId="2" borderId="14" xfId="0" applyNumberFormat="1" applyFill="1" applyBorder="1" applyAlignment="1" applyProtection="1">
      <alignment horizontal="center" vertical="center" wrapText="1"/>
      <protection locked="0"/>
    </xf>
    <xf numFmtId="0" fontId="0" fillId="5" borderId="4" xfId="0" applyFill="1" applyBorder="1" applyAlignment="1" applyProtection="1">
      <alignment horizontal="center" vertical="center" wrapText="1"/>
      <protection locked="0"/>
    </xf>
    <xf numFmtId="3" fontId="0" fillId="2" borderId="23" xfId="0" applyNumberFormat="1" applyFill="1" applyBorder="1" applyAlignment="1" applyProtection="1">
      <alignment horizontal="center" vertical="center" wrapText="1"/>
      <protection locked="0"/>
    </xf>
    <xf numFmtId="3" fontId="0" fillId="2" borderId="1" xfId="0" applyNumberForma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0" fillId="0" borderId="3" xfId="0" applyBorder="1" applyAlignment="1">
      <alignment vertical="center" wrapText="1"/>
    </xf>
    <xf numFmtId="0" fontId="0" fillId="0" borderId="0" xfId="0" applyAlignment="1">
      <alignment vertical="center"/>
    </xf>
    <xf numFmtId="0" fontId="0" fillId="0" borderId="4" xfId="0" applyBorder="1" applyAlignment="1">
      <alignment vertical="center"/>
    </xf>
    <xf numFmtId="1" fontId="0" fillId="3" borderId="4" xfId="0" applyNumberFormat="1" applyFont="1" applyFill="1" applyBorder="1" applyAlignment="1" applyProtection="1">
      <alignment vertical="center" wrapText="1"/>
    </xf>
    <xf numFmtId="0" fontId="18" fillId="0" borderId="4" xfId="0" applyFont="1" applyBorder="1" applyAlignment="1">
      <alignment vertical="center" wrapText="1"/>
    </xf>
    <xf numFmtId="0" fontId="18" fillId="0" borderId="4" xfId="0" applyFont="1" applyFill="1" applyBorder="1" applyAlignment="1">
      <alignment vertical="center" wrapText="1"/>
    </xf>
    <xf numFmtId="0" fontId="0" fillId="0" borderId="0" xfId="0" applyBorder="1" applyAlignment="1">
      <alignment vertical="center" wrapText="1"/>
    </xf>
    <xf numFmtId="0" fontId="18" fillId="6" borderId="4" xfId="0" applyFont="1" applyFill="1" applyBorder="1" applyAlignment="1">
      <alignment vertical="center" wrapText="1"/>
    </xf>
    <xf numFmtId="0" fontId="8" fillId="5" borderId="2"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28" fillId="9" borderId="30" xfId="0" applyFont="1" applyFill="1" applyBorder="1" applyAlignment="1">
      <alignment horizontal="center" vertical="center" wrapText="1"/>
    </xf>
    <xf numFmtId="0" fontId="28" fillId="9" borderId="31" xfId="0" applyFont="1" applyFill="1" applyBorder="1" applyAlignment="1">
      <alignment horizontal="center" vertical="center" wrapText="1"/>
    </xf>
    <xf numFmtId="0" fontId="18" fillId="0" borderId="23"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xf>
    <xf numFmtId="0" fontId="15" fillId="3" borderId="36"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29" fillId="2" borderId="5" xfId="0" applyFont="1" applyFill="1" applyBorder="1" applyAlignment="1" applyProtection="1">
      <alignment horizontal="left" vertical="center" wrapText="1"/>
      <protection locked="0"/>
    </xf>
    <xf numFmtId="0" fontId="31" fillId="2" borderId="7" xfId="0" applyFont="1" applyFill="1" applyBorder="1" applyAlignment="1" applyProtection="1">
      <alignment horizontal="left" vertical="center" wrapText="1"/>
      <protection locked="0"/>
    </xf>
    <xf numFmtId="0" fontId="31" fillId="2" borderId="10" xfId="0" applyFont="1" applyFill="1" applyBorder="1" applyAlignment="1" applyProtection="1">
      <alignment horizontal="left" vertical="center" wrapText="1"/>
      <protection locked="0"/>
    </xf>
    <xf numFmtId="0" fontId="31" fillId="2" borderId="5" xfId="0" applyFont="1" applyFill="1" applyBorder="1" applyAlignment="1" applyProtection="1">
      <alignment horizontal="left" vertical="center" wrapText="1"/>
      <protection locked="0"/>
    </xf>
    <xf numFmtId="0" fontId="29" fillId="2" borderId="7" xfId="0" applyFont="1" applyFill="1" applyBorder="1" applyAlignment="1" applyProtection="1">
      <alignment horizontal="left" vertical="center" wrapText="1"/>
      <protection locked="0"/>
    </xf>
    <xf numFmtId="0" fontId="29" fillId="2" borderId="10" xfId="0" applyFont="1" applyFill="1" applyBorder="1" applyAlignment="1" applyProtection="1">
      <alignment horizontal="left" vertical="center" wrapText="1"/>
      <protection locked="0"/>
    </xf>
    <xf numFmtId="0" fontId="29" fillId="2" borderId="32" xfId="0" applyFont="1" applyFill="1" applyBorder="1" applyAlignment="1" applyProtection="1">
      <alignment horizontal="left" vertical="center" wrapText="1"/>
      <protection locked="0"/>
    </xf>
    <xf numFmtId="0" fontId="31" fillId="2" borderId="33" xfId="0" applyFont="1" applyFill="1" applyBorder="1" applyAlignment="1" applyProtection="1">
      <alignment horizontal="left" vertical="center" wrapText="1"/>
      <protection locked="0"/>
    </xf>
    <xf numFmtId="0" fontId="31" fillId="2" borderId="34" xfId="0" applyFont="1" applyFill="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25" fillId="2" borderId="5" xfId="0" applyFont="1" applyFill="1" applyBorder="1" applyAlignment="1" applyProtection="1">
      <alignment horizontal="left" vertical="top" wrapText="1"/>
      <protection locked="0"/>
    </xf>
    <xf numFmtId="0" fontId="27" fillId="2" borderId="6" xfId="0" applyFont="1" applyFill="1" applyBorder="1" applyAlignment="1" applyProtection="1">
      <alignment horizontal="left" vertical="top" wrapText="1"/>
      <protection locked="0"/>
    </xf>
    <xf numFmtId="0" fontId="27" fillId="2" borderId="7" xfId="0" applyFont="1" applyFill="1" applyBorder="1" applyAlignment="1" applyProtection="1">
      <alignment horizontal="left" vertical="top" wrapText="1"/>
      <protection locked="0"/>
    </xf>
    <xf numFmtId="0" fontId="27" fillId="2" borderId="8" xfId="0" applyFont="1" applyFill="1" applyBorder="1" applyAlignment="1" applyProtection="1">
      <alignment horizontal="left" vertical="top" wrapText="1"/>
      <protection locked="0"/>
    </xf>
    <xf numFmtId="0" fontId="27" fillId="2" borderId="10" xfId="0" applyFont="1" applyFill="1" applyBorder="1" applyAlignment="1" applyProtection="1">
      <alignment horizontal="left" vertical="top" wrapText="1"/>
      <protection locked="0"/>
    </xf>
    <xf numFmtId="0" fontId="27" fillId="2" borderId="9" xfId="0" applyFont="1" applyFill="1" applyBorder="1" applyAlignment="1" applyProtection="1">
      <alignment horizontal="left" vertical="top" wrapText="1"/>
      <protection locked="0"/>
    </xf>
    <xf numFmtId="0" fontId="27" fillId="2" borderId="5" xfId="0" applyFont="1" applyFill="1" applyBorder="1" applyAlignment="1" applyProtection="1">
      <alignment horizontal="left" vertical="top" wrapText="1"/>
      <protection locked="0"/>
    </xf>
    <xf numFmtId="0" fontId="25" fillId="2" borderId="6" xfId="0" applyFont="1" applyFill="1" applyBorder="1" applyAlignment="1" applyProtection="1">
      <alignment horizontal="left" vertical="top" wrapText="1"/>
      <protection locked="0"/>
    </xf>
    <xf numFmtId="0" fontId="25" fillId="2" borderId="7" xfId="0" applyFont="1" applyFill="1" applyBorder="1" applyAlignment="1" applyProtection="1">
      <alignment horizontal="left" vertical="top" wrapText="1"/>
      <protection locked="0"/>
    </xf>
    <xf numFmtId="0" fontId="25" fillId="2" borderId="8" xfId="0" applyFont="1" applyFill="1" applyBorder="1" applyAlignment="1" applyProtection="1">
      <alignment horizontal="left" vertical="top" wrapText="1"/>
      <protection locked="0"/>
    </xf>
    <xf numFmtId="0" fontId="25" fillId="2" borderId="10" xfId="0" applyFont="1" applyFill="1" applyBorder="1" applyAlignment="1" applyProtection="1">
      <alignment horizontal="left" vertical="top" wrapText="1"/>
      <protection locked="0"/>
    </xf>
    <xf numFmtId="0" fontId="25" fillId="2" borderId="9" xfId="0" applyFont="1" applyFill="1" applyBorder="1" applyAlignment="1" applyProtection="1">
      <alignment horizontal="left" vertical="top" wrapText="1"/>
      <protection locked="0"/>
    </xf>
    <xf numFmtId="0" fontId="1" fillId="0" borderId="1" xfId="0" applyFont="1" applyBorder="1" applyAlignment="1" applyProtection="1">
      <alignment horizontal="center" wrapText="1"/>
    </xf>
    <xf numFmtId="0" fontId="1" fillId="0" borderId="2" xfId="0" applyFont="1" applyBorder="1" applyAlignment="1" applyProtection="1">
      <alignment horizontal="center" wrapText="1"/>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8" fillId="5" borderId="1" xfId="0" applyFont="1" applyFill="1" applyBorder="1" applyAlignment="1" applyProtection="1">
      <alignment horizontal="center" vertical="top" wrapText="1"/>
    </xf>
    <xf numFmtId="0" fontId="8" fillId="5" borderId="2" xfId="0" applyFont="1" applyFill="1" applyBorder="1" applyAlignment="1" applyProtection="1">
      <alignment horizontal="center" vertical="top" wrapText="1"/>
    </xf>
    <xf numFmtId="0" fontId="16" fillId="2" borderId="23"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wrapText="1"/>
      <protection locked="0"/>
    </xf>
    <xf numFmtId="0" fontId="8" fillId="5" borderId="1" xfId="0" applyFont="1" applyFill="1" applyBorder="1" applyAlignment="1" applyProtection="1">
      <alignment horizontal="center" wrapText="1"/>
    </xf>
    <xf numFmtId="0" fontId="8" fillId="5" borderId="2" xfId="0" applyFont="1" applyFill="1" applyBorder="1" applyAlignment="1" applyProtection="1">
      <alignment horizontal="center" wrapText="1"/>
    </xf>
    <xf numFmtId="0" fontId="8" fillId="5" borderId="3" xfId="0" applyFont="1" applyFill="1" applyBorder="1" applyAlignment="1" applyProtection="1">
      <alignment horizontal="center" wrapText="1"/>
    </xf>
    <xf numFmtId="0" fontId="0" fillId="5" borderId="4" xfId="0" applyFill="1" applyBorder="1" applyAlignment="1" applyProtection="1">
      <alignment horizontal="center" vertical="center" wrapText="1"/>
      <protection locked="0"/>
    </xf>
    <xf numFmtId="0" fontId="9" fillId="3" borderId="4" xfId="0" applyFont="1" applyFill="1" applyBorder="1" applyAlignment="1" applyProtection="1">
      <alignment horizontal="right" wrapText="1"/>
    </xf>
    <xf numFmtId="0" fontId="16" fillId="2" borderId="4"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right" wrapText="1"/>
    </xf>
    <xf numFmtId="0" fontId="12" fillId="3" borderId="14" xfId="0" applyFont="1" applyFill="1" applyBorder="1" applyAlignment="1" applyProtection="1">
      <alignment horizontal="center" wrapText="1"/>
      <protection locked="0"/>
    </xf>
    <xf numFmtId="0" fontId="12" fillId="3" borderId="12" xfId="0" applyFont="1" applyFill="1" applyBorder="1" applyAlignment="1" applyProtection="1">
      <alignment horizontal="center" wrapText="1"/>
      <protection locked="0"/>
    </xf>
    <xf numFmtId="0" fontId="12" fillId="3" borderId="13" xfId="0" applyFont="1" applyFill="1" applyBorder="1" applyAlignment="1" applyProtection="1">
      <alignment horizont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2"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15" fillId="0" borderId="1" xfId="0" applyFont="1" applyBorder="1" applyAlignment="1" applyProtection="1">
      <alignment horizontal="center" wrapText="1"/>
    </xf>
    <xf numFmtId="0" fontId="15" fillId="0" borderId="2" xfId="0" applyFont="1" applyBorder="1" applyAlignment="1" applyProtection="1">
      <alignment horizontal="center" wrapText="1"/>
    </xf>
    <xf numFmtId="0" fontId="15" fillId="0" borderId="1"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5" borderId="1" xfId="0" applyFont="1" applyFill="1" applyBorder="1" applyAlignment="1" applyProtection="1">
      <alignment horizontal="center" vertical="top" wrapText="1"/>
    </xf>
    <xf numFmtId="0" fontId="15" fillId="5" borderId="2" xfId="0" applyFont="1" applyFill="1" applyBorder="1" applyAlignment="1" applyProtection="1">
      <alignment horizontal="center" vertical="top" wrapText="1"/>
    </xf>
    <xf numFmtId="3" fontId="16" fillId="2" borderId="4" xfId="0" applyNumberFormat="1" applyFont="1" applyFill="1" applyBorder="1" applyAlignment="1" applyProtection="1">
      <alignment horizontal="center" vertical="center" wrapText="1"/>
      <protection locked="0"/>
    </xf>
    <xf numFmtId="3" fontId="16" fillId="2" borderId="4" xfId="0" applyNumberFormat="1" applyFont="1" applyFill="1" applyBorder="1" applyAlignment="1" applyProtection="1">
      <alignment horizontal="center" wrapText="1"/>
      <protection locked="0"/>
    </xf>
    <xf numFmtId="0" fontId="0" fillId="3" borderId="4" xfId="0" applyFill="1" applyBorder="1" applyAlignment="1" applyProtection="1">
      <alignment horizontal="center" wrapText="1"/>
      <protection locked="0"/>
    </xf>
    <xf numFmtId="0" fontId="15" fillId="3" borderId="14" xfId="0" applyFont="1" applyFill="1" applyBorder="1" applyAlignment="1" applyProtection="1">
      <alignment horizontal="right" wrapText="1"/>
    </xf>
    <xf numFmtId="0" fontId="0" fillId="3" borderId="14" xfId="0" applyFill="1" applyBorder="1" applyAlignment="1" applyProtection="1">
      <alignment horizontal="center" wrapText="1"/>
      <protection locked="0"/>
    </xf>
    <xf numFmtId="0" fontId="0" fillId="3" borderId="12" xfId="0" applyFill="1" applyBorder="1" applyAlignment="1" applyProtection="1">
      <alignment horizontal="center" wrapText="1"/>
      <protection locked="0"/>
    </xf>
    <xf numFmtId="0" fontId="0" fillId="3" borderId="13" xfId="0" applyFill="1" applyBorder="1" applyAlignment="1" applyProtection="1">
      <alignment horizontal="center" wrapText="1"/>
      <protection locked="0"/>
    </xf>
    <xf numFmtId="0" fontId="16" fillId="2" borderId="14"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wrapText="1"/>
      <protection locked="0"/>
    </xf>
    <xf numFmtId="0" fontId="18" fillId="3" borderId="4" xfId="0" applyFont="1" applyFill="1" applyBorder="1" applyAlignment="1" applyProtection="1">
      <alignment horizontal="center" wrapText="1"/>
      <protection locked="0"/>
    </xf>
    <xf numFmtId="0" fontId="15" fillId="3" borderId="4" xfId="0" applyFont="1" applyFill="1" applyBorder="1" applyAlignment="1" applyProtection="1">
      <alignment horizontal="right" wrapText="1"/>
    </xf>
    <xf numFmtId="0" fontId="15" fillId="5" borderId="1" xfId="0" applyFont="1" applyFill="1" applyBorder="1" applyAlignment="1" applyProtection="1">
      <alignment horizontal="center" wrapText="1"/>
    </xf>
    <xf numFmtId="0" fontId="15" fillId="5" borderId="2" xfId="0" applyFont="1" applyFill="1" applyBorder="1" applyAlignment="1" applyProtection="1">
      <alignment horizontal="center" wrapText="1"/>
    </xf>
    <xf numFmtId="0" fontId="15" fillId="5" borderId="3" xfId="0" applyFont="1" applyFill="1" applyBorder="1" applyAlignment="1" applyProtection="1">
      <alignment horizontal="center" wrapText="1"/>
    </xf>
    <xf numFmtId="0" fontId="18" fillId="5" borderId="4" xfId="0" applyFont="1" applyFill="1" applyBorder="1" applyAlignment="1" applyProtection="1">
      <alignment horizontal="center" vertical="center" wrapText="1"/>
      <protection locked="0"/>
    </xf>
    <xf numFmtId="1" fontId="0" fillId="2" borderId="1" xfId="0" applyNumberFormat="1" applyFill="1" applyBorder="1" applyAlignment="1" applyProtection="1">
      <alignment horizontal="center" vertical="center" wrapText="1"/>
      <protection locked="0"/>
    </xf>
    <xf numFmtId="1" fontId="0" fillId="2" borderId="3" xfId="0" applyNumberFormat="1" applyFill="1" applyBorder="1" applyAlignment="1" applyProtection="1">
      <alignment horizontal="center" vertical="center" wrapText="1"/>
      <protection locked="0"/>
    </xf>
    <xf numFmtId="3" fontId="0" fillId="2" borderId="14" xfId="0" applyNumberFormat="1"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3" fontId="16" fillId="2" borderId="14" xfId="0" applyNumberFormat="1" applyFont="1" applyFill="1" applyBorder="1" applyAlignment="1" applyProtection="1">
      <alignment horizontal="center" wrapText="1"/>
      <protection locked="0"/>
    </xf>
    <xf numFmtId="0" fontId="25" fillId="2" borderId="5"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27" fillId="2" borderId="10"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left" vertical="center" wrapText="1"/>
      <protection locked="0"/>
    </xf>
    <xf numFmtId="0" fontId="25" fillId="2" borderId="7" xfId="0" applyFont="1" applyFill="1" applyBorder="1" applyAlignment="1" applyProtection="1">
      <alignment horizontal="left" vertical="center" wrapText="1"/>
      <protection locked="0"/>
    </xf>
    <xf numFmtId="0" fontId="25" fillId="2" borderId="10" xfId="0" applyFont="1" applyFill="1" applyBorder="1" applyAlignment="1" applyProtection="1">
      <alignment horizontal="left" vertical="center" wrapText="1"/>
      <protection locked="0"/>
    </xf>
    <xf numFmtId="0" fontId="15" fillId="5" borderId="2" xfId="0" applyFont="1" applyFill="1" applyBorder="1" applyAlignment="1" applyProtection="1">
      <alignment horizontal="center" vertical="center"/>
    </xf>
    <xf numFmtId="0" fontId="15" fillId="5" borderId="36" xfId="0" applyFont="1" applyFill="1" applyBorder="1" applyAlignment="1" applyProtection="1">
      <alignment horizontal="center" vertical="center"/>
    </xf>
    <xf numFmtId="0" fontId="15" fillId="5" borderId="1" xfId="0" applyFont="1" applyFill="1" applyBorder="1" applyAlignment="1" applyProtection="1">
      <alignment horizontal="center"/>
    </xf>
    <xf numFmtId="0" fontId="15" fillId="5" borderId="2" xfId="0" applyFont="1" applyFill="1" applyBorder="1" applyAlignment="1" applyProtection="1">
      <alignment horizontal="center"/>
    </xf>
    <xf numFmtId="0" fontId="16" fillId="2" borderId="14" xfId="0" applyFont="1" applyFill="1" applyBorder="1" applyAlignment="1" applyProtection="1">
      <alignment horizontal="center" wrapText="1"/>
      <protection locked="0"/>
    </xf>
    <xf numFmtId="0" fontId="16" fillId="2" borderId="1" xfId="0" applyFont="1" applyFill="1" applyBorder="1" applyAlignment="1" applyProtection="1">
      <alignment horizontal="center" wrapText="1"/>
      <protection locked="0"/>
    </xf>
    <xf numFmtId="0" fontId="16" fillId="2" borderId="3" xfId="0" applyFont="1" applyFill="1" applyBorder="1" applyAlignment="1" applyProtection="1">
      <alignment horizontal="center" wrapText="1"/>
      <protection locked="0"/>
    </xf>
    <xf numFmtId="0" fontId="16" fillId="6" borderId="4" xfId="0" applyFont="1" applyFill="1" applyBorder="1" applyAlignment="1" applyProtection="1">
      <alignment horizontal="center" wrapText="1"/>
      <protection locked="0"/>
    </xf>
    <xf numFmtId="0" fontId="16" fillId="6" borderId="1" xfId="0" applyFont="1" applyFill="1" applyBorder="1" applyAlignment="1" applyProtection="1">
      <alignment horizontal="center" wrapText="1"/>
      <protection locked="0"/>
    </xf>
    <xf numFmtId="0" fontId="15" fillId="3" borderId="2" xfId="0" applyFont="1" applyFill="1" applyBorder="1" applyAlignment="1" applyProtection="1">
      <alignment horizontal="right" wrapText="1"/>
    </xf>
    <xf numFmtId="0" fontId="16" fillId="6" borderId="3" xfId="0" applyFont="1" applyFill="1" applyBorder="1" applyAlignment="1" applyProtection="1">
      <alignment horizontal="center" wrapText="1"/>
      <protection locked="0"/>
    </xf>
    <xf numFmtId="3" fontId="16" fillId="2" borderId="1" xfId="0" applyNumberFormat="1" applyFont="1" applyFill="1" applyBorder="1" applyAlignment="1" applyProtection="1">
      <alignment horizontal="center" wrapText="1"/>
      <protection locked="0"/>
    </xf>
    <xf numFmtId="3" fontId="16" fillId="2" borderId="3" xfId="0" applyNumberFormat="1" applyFont="1" applyFill="1" applyBorder="1" applyAlignment="1" applyProtection="1">
      <alignment horizontal="center" wrapText="1"/>
      <protection locked="0"/>
    </xf>
    <xf numFmtId="1" fontId="0" fillId="2" borderId="4" xfId="0" applyNumberFormat="1" applyFill="1" applyBorder="1" applyAlignment="1" applyProtection="1">
      <alignment horizontal="center" wrapText="1"/>
      <protection locked="0"/>
    </xf>
    <xf numFmtId="1" fontId="0" fillId="2" borderId="4" xfId="0" applyNumberFormat="1" applyFill="1" applyBorder="1" applyAlignment="1" applyProtection="1">
      <alignment horizontal="center" vertical="center" wrapText="1"/>
      <protection locked="0"/>
    </xf>
    <xf numFmtId="0" fontId="0" fillId="6" borderId="4" xfId="0" applyFill="1" applyBorder="1" applyAlignment="1" applyProtection="1">
      <alignment horizontal="center" wrapText="1"/>
      <protection locked="0"/>
    </xf>
    <xf numFmtId="0" fontId="0" fillId="6" borderId="1" xfId="0" applyFill="1" applyBorder="1" applyAlignment="1" applyProtection="1">
      <alignment horizontal="center" wrapText="1"/>
      <protection locked="0"/>
    </xf>
    <xf numFmtId="0" fontId="0" fillId="6" borderId="3" xfId="0" applyFill="1" applyBorder="1" applyAlignment="1" applyProtection="1">
      <alignment horizontal="center" wrapText="1"/>
      <protection locked="0"/>
    </xf>
    <xf numFmtId="0" fontId="0" fillId="0" borderId="1" xfId="0" applyBorder="1" applyAlignment="1">
      <alignment horizontal="center" vertical="center"/>
    </xf>
    <xf numFmtId="0" fontId="0" fillId="0" borderId="3" xfId="0" applyBorder="1" applyAlignment="1">
      <alignment horizontal="center" vertical="center"/>
    </xf>
    <xf numFmtId="0" fontId="20" fillId="9" borderId="30" xfId="0" applyFont="1" applyFill="1" applyBorder="1" applyAlignment="1">
      <alignment horizontal="center" vertical="center" wrapText="1"/>
    </xf>
    <xf numFmtId="0" fontId="20" fillId="9" borderId="31" xfId="0" applyFont="1" applyFill="1" applyBorder="1" applyAlignment="1">
      <alignment horizontal="center" vertical="center" wrapText="1"/>
    </xf>
    <xf numFmtId="0" fontId="15" fillId="5" borderId="2" xfId="0" applyFont="1" applyFill="1" applyBorder="1" applyAlignment="1" applyProtection="1">
      <alignment horizontal="center" vertical="center" wrapText="1"/>
    </xf>
    <xf numFmtId="0" fontId="15" fillId="5" borderId="36"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xf>
    <xf numFmtId="0" fontId="16" fillId="2" borderId="12" xfId="0" applyFont="1" applyFill="1" applyBorder="1" applyAlignment="1" applyProtection="1">
      <alignment horizontal="center" wrapText="1"/>
      <protection locked="0"/>
    </xf>
    <xf numFmtId="0" fontId="16" fillId="2" borderId="13" xfId="0" applyFont="1" applyFill="1" applyBorder="1" applyAlignment="1" applyProtection="1">
      <alignment horizontal="center" wrapText="1"/>
      <protection locked="0"/>
    </xf>
    <xf numFmtId="0" fontId="16" fillId="2" borderId="27" xfId="0" applyFont="1" applyFill="1" applyBorder="1" applyAlignment="1" applyProtection="1">
      <alignment horizontal="center" wrapText="1"/>
      <protection locked="0"/>
    </xf>
    <xf numFmtId="0" fontId="0" fillId="6" borderId="1" xfId="0" applyFill="1" applyBorder="1" applyAlignment="1" applyProtection="1">
      <alignment horizontal="center" vertical="center" wrapText="1"/>
      <protection locked="0"/>
    </xf>
    <xf numFmtId="0" fontId="0" fillId="6" borderId="2" xfId="0" applyFill="1" applyBorder="1" applyAlignment="1" applyProtection="1">
      <alignment horizontal="center" vertical="center" wrapText="1"/>
      <protection locked="0"/>
    </xf>
    <xf numFmtId="0" fontId="16" fillId="3" borderId="1" xfId="0" applyFont="1" applyFill="1" applyBorder="1" applyAlignment="1" applyProtection="1">
      <alignment horizontal="center" wrapText="1"/>
      <protection locked="0"/>
    </xf>
    <xf numFmtId="0" fontId="16" fillId="3" borderId="3" xfId="0" applyFont="1" applyFill="1" applyBorder="1" applyAlignment="1" applyProtection="1">
      <alignment horizontal="center" wrapText="1"/>
      <protection locked="0"/>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0" fillId="6" borderId="3" xfId="0"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3" fontId="16" fillId="2" borderId="12" xfId="0" applyNumberFormat="1" applyFont="1" applyFill="1" applyBorder="1" applyAlignment="1" applyProtection="1">
      <alignment horizontal="center" wrapText="1"/>
      <protection locked="0"/>
    </xf>
    <xf numFmtId="3" fontId="16" fillId="2" borderId="13" xfId="0" applyNumberFormat="1" applyFont="1" applyFill="1" applyBorder="1" applyAlignment="1" applyProtection="1">
      <alignment horizontal="center" wrapText="1"/>
      <protection locked="0"/>
    </xf>
    <xf numFmtId="0" fontId="0" fillId="3" borderId="1" xfId="0" applyFill="1" applyBorder="1" applyAlignment="1" applyProtection="1">
      <alignment horizontal="center" wrapText="1"/>
      <protection locked="0"/>
    </xf>
    <xf numFmtId="0" fontId="0" fillId="3" borderId="3" xfId="0" applyFill="1" applyBorder="1" applyAlignment="1" applyProtection="1">
      <alignment horizontal="center" wrapText="1"/>
      <protection locked="0"/>
    </xf>
    <xf numFmtId="0" fontId="15" fillId="5" borderId="28" xfId="0" applyFont="1" applyFill="1" applyBorder="1" applyAlignment="1" applyProtection="1">
      <alignment horizontal="center" vertical="center"/>
    </xf>
    <xf numFmtId="0" fontId="24" fillId="5" borderId="2" xfId="0" applyFont="1" applyFill="1" applyBorder="1" applyAlignment="1" applyProtection="1">
      <alignment horizontal="center" vertical="center"/>
    </xf>
    <xf numFmtId="0" fontId="24" fillId="5" borderId="36" xfId="0" applyFont="1" applyFill="1" applyBorder="1" applyAlignment="1" applyProtection="1">
      <alignment horizontal="center" vertical="center"/>
    </xf>
    <xf numFmtId="0" fontId="18" fillId="6" borderId="11" xfId="0" applyFont="1" applyFill="1" applyBorder="1" applyAlignment="1">
      <alignment horizontal="center"/>
    </xf>
    <xf numFmtId="0" fontId="18" fillId="6" borderId="29" xfId="0" applyFont="1" applyFill="1" applyBorder="1" applyAlignment="1">
      <alignment horizontal="center"/>
    </xf>
    <xf numFmtId="0" fontId="18" fillId="6" borderId="14" xfId="0" applyFont="1" applyFill="1" applyBorder="1" applyAlignment="1">
      <alignment horizontal="center"/>
    </xf>
    <xf numFmtId="0" fontId="8" fillId="5" borderId="1" xfId="0" applyFont="1" applyFill="1" applyBorder="1" applyAlignment="1" applyProtection="1">
      <alignment horizontal="center" vertical="center" wrapText="1"/>
    </xf>
    <xf numFmtId="0" fontId="0" fillId="5" borderId="4" xfId="0" applyFill="1" applyBorder="1" applyAlignment="1" applyProtection="1">
      <alignment horizontal="center" wrapText="1"/>
      <protection locked="0"/>
    </xf>
    <xf numFmtId="3" fontId="16" fillId="2" borderId="2" xfId="0" applyNumberFormat="1" applyFont="1" applyFill="1" applyBorder="1" applyAlignment="1" applyProtection="1">
      <alignment horizontal="center" wrapText="1"/>
      <protection locked="0"/>
    </xf>
    <xf numFmtId="0" fontId="16" fillId="0" borderId="1" xfId="0" applyFont="1" applyFill="1" applyBorder="1" applyAlignment="1" applyProtection="1">
      <alignment horizontal="center" wrapText="1"/>
      <protection locked="0"/>
    </xf>
    <xf numFmtId="0" fontId="16" fillId="0" borderId="3" xfId="0" applyFont="1" applyFill="1" applyBorder="1" applyAlignment="1" applyProtection="1">
      <alignment horizontal="center" wrapText="1"/>
      <protection locked="0"/>
    </xf>
    <xf numFmtId="0" fontId="16" fillId="0" borderId="2" xfId="0" applyFont="1" applyFill="1" applyBorder="1" applyAlignment="1" applyProtection="1">
      <alignment horizontal="center" wrapText="1"/>
      <protection locked="0"/>
    </xf>
    <xf numFmtId="0" fontId="16" fillId="0" borderId="4" xfId="0" applyFont="1" applyFill="1" applyBorder="1" applyAlignment="1" applyProtection="1">
      <alignment horizontal="center" wrapText="1"/>
      <protection locked="0"/>
    </xf>
    <xf numFmtId="3" fontId="16" fillId="2" borderId="11" xfId="0" applyNumberFormat="1" applyFont="1" applyFill="1" applyBorder="1" applyAlignment="1" applyProtection="1">
      <alignment horizontal="center" wrapText="1"/>
      <protection locked="0"/>
    </xf>
    <xf numFmtId="0" fontId="19" fillId="6" borderId="4" xfId="0" applyFont="1" applyFill="1" applyBorder="1" applyAlignment="1" applyProtection="1">
      <alignment horizontal="center" wrapText="1"/>
      <protection locked="0"/>
    </xf>
    <xf numFmtId="3" fontId="19" fillId="2" borderId="12" xfId="0" applyNumberFormat="1" applyFont="1" applyFill="1" applyBorder="1" applyAlignment="1" applyProtection="1">
      <alignment horizontal="center" wrapText="1"/>
      <protection locked="0"/>
    </xf>
    <xf numFmtId="3" fontId="19" fillId="2" borderId="13" xfId="0" applyNumberFormat="1" applyFont="1" applyFill="1" applyBorder="1" applyAlignment="1" applyProtection="1">
      <alignment horizontal="center" wrapText="1"/>
      <protection locked="0"/>
    </xf>
    <xf numFmtId="3" fontId="19" fillId="2" borderId="16" xfId="0" applyNumberFormat="1" applyFont="1" applyFill="1" applyBorder="1" applyAlignment="1" applyProtection="1">
      <alignment horizontal="center" wrapText="1"/>
      <protection locked="0"/>
    </xf>
    <xf numFmtId="3" fontId="19" fillId="2" borderId="1" xfId="0" applyNumberFormat="1" applyFont="1" applyFill="1" applyBorder="1" applyAlignment="1" applyProtection="1">
      <alignment horizontal="center" wrapText="1"/>
      <protection locked="0"/>
    </xf>
    <xf numFmtId="3" fontId="19" fillId="2" borderId="3" xfId="0" applyNumberFormat="1" applyFont="1" applyFill="1" applyBorder="1" applyAlignment="1" applyProtection="1">
      <alignment horizontal="center" wrapText="1"/>
      <protection locked="0"/>
    </xf>
    <xf numFmtId="3" fontId="19" fillId="2" borderId="2" xfId="0" applyNumberFormat="1" applyFont="1" applyFill="1" applyBorder="1" applyAlignment="1" applyProtection="1">
      <alignment horizontal="center" wrapText="1"/>
      <protection locked="0"/>
    </xf>
    <xf numFmtId="0" fontId="19" fillId="0" borderId="1" xfId="0" applyFont="1" applyFill="1" applyBorder="1" applyAlignment="1" applyProtection="1">
      <alignment horizontal="center" wrapText="1"/>
      <protection locked="0"/>
    </xf>
    <xf numFmtId="0" fontId="19" fillId="0" borderId="3" xfId="0" applyFont="1" applyFill="1" applyBorder="1" applyAlignment="1" applyProtection="1">
      <alignment horizontal="center" wrapText="1"/>
      <protection locked="0"/>
    </xf>
    <xf numFmtId="0" fontId="19" fillId="0" borderId="2" xfId="0" applyFont="1" applyFill="1" applyBorder="1" applyAlignment="1" applyProtection="1">
      <alignment horizontal="center" wrapText="1"/>
      <protection locked="0"/>
    </xf>
    <xf numFmtId="0" fontId="0" fillId="0" borderId="4" xfId="0" applyFill="1" applyBorder="1" applyAlignment="1" applyProtection="1">
      <alignment horizontal="center" wrapText="1"/>
      <protection locked="0"/>
    </xf>
    <xf numFmtId="0" fontId="0" fillId="2" borderId="4" xfId="0" applyFill="1" applyBorder="1" applyAlignment="1" applyProtection="1">
      <alignment horizontal="center" wrapText="1"/>
      <protection locked="0"/>
    </xf>
    <xf numFmtId="0" fontId="19" fillId="2" borderId="1" xfId="0" applyFont="1" applyFill="1" applyBorder="1" applyAlignment="1" applyProtection="1">
      <alignment horizontal="center" wrapText="1"/>
      <protection locked="0"/>
    </xf>
    <xf numFmtId="0" fontId="19" fillId="2" borderId="3" xfId="0" applyFont="1" applyFill="1" applyBorder="1" applyAlignment="1" applyProtection="1">
      <alignment horizontal="center" wrapText="1"/>
      <protection locked="0"/>
    </xf>
    <xf numFmtId="0" fontId="19" fillId="2" borderId="12" xfId="0" applyFont="1" applyFill="1" applyBorder="1" applyAlignment="1" applyProtection="1">
      <alignment horizontal="center" wrapText="1"/>
      <protection locked="0"/>
    </xf>
    <xf numFmtId="0" fontId="19" fillId="2" borderId="13" xfId="0" applyFont="1" applyFill="1" applyBorder="1" applyAlignment="1" applyProtection="1">
      <alignment horizontal="center" wrapText="1"/>
      <protection locked="0"/>
    </xf>
    <xf numFmtId="0" fontId="19" fillId="2" borderId="2" xfId="0" applyFont="1" applyFill="1" applyBorder="1" applyAlignment="1" applyProtection="1">
      <alignment horizontal="center" wrapText="1"/>
      <protection locked="0"/>
    </xf>
    <xf numFmtId="0" fontId="0" fillId="0" borderId="1" xfId="0" applyFill="1" applyBorder="1" applyAlignment="1" applyProtection="1">
      <alignment horizontal="center" wrapText="1"/>
      <protection locked="0"/>
    </xf>
    <xf numFmtId="1" fontId="0" fillId="2" borderId="12" xfId="0" applyNumberFormat="1" applyFill="1" applyBorder="1" applyAlignment="1" applyProtection="1">
      <alignment horizontal="center" vertical="center" wrapText="1"/>
      <protection locked="0"/>
    </xf>
    <xf numFmtId="1" fontId="0" fillId="2" borderId="13" xfId="0" applyNumberFormat="1" applyFill="1" applyBorder="1" applyAlignment="1" applyProtection="1">
      <alignment horizontal="center" vertical="center" wrapText="1"/>
      <protection locked="0"/>
    </xf>
    <xf numFmtId="1" fontId="0" fillId="2" borderId="2" xfId="0" applyNumberFormat="1" applyFill="1" applyBorder="1" applyAlignment="1" applyProtection="1">
      <alignment horizontal="center" vertical="center" wrapText="1"/>
      <protection locked="0"/>
    </xf>
    <xf numFmtId="0" fontId="0" fillId="0" borderId="3" xfId="0" applyFill="1" applyBorder="1" applyAlignment="1" applyProtection="1">
      <alignment horizontal="center" wrapText="1"/>
      <protection locked="0"/>
    </xf>
    <xf numFmtId="0" fontId="0" fillId="0" borderId="2" xfId="0" applyFill="1" applyBorder="1" applyAlignment="1" applyProtection="1">
      <alignment horizontal="center" wrapText="1"/>
      <protection locked="0"/>
    </xf>
    <xf numFmtId="0" fontId="0" fillId="2" borderId="11" xfId="0" applyFill="1" applyBorder="1" applyAlignment="1" applyProtection="1">
      <alignment horizontal="center" wrapText="1"/>
      <protection locked="0"/>
    </xf>
    <xf numFmtId="3" fontId="16" fillId="2" borderId="23" xfId="0" applyNumberFormat="1" applyFont="1" applyFill="1" applyBorder="1" applyAlignment="1" applyProtection="1">
      <alignment horizontal="center" wrapText="1"/>
      <protection locked="0"/>
    </xf>
    <xf numFmtId="3" fontId="16" fillId="2" borderId="25" xfId="0" applyNumberFormat="1" applyFont="1" applyFill="1" applyBorder="1" applyAlignment="1" applyProtection="1">
      <alignment horizontal="center" wrapText="1"/>
      <protection locked="0"/>
    </xf>
    <xf numFmtId="0" fontId="16" fillId="2" borderId="11" xfId="0" applyFont="1" applyFill="1" applyBorder="1" applyAlignment="1" applyProtection="1">
      <alignment horizontal="center" wrapText="1"/>
      <protection locked="0"/>
    </xf>
    <xf numFmtId="0" fontId="2" fillId="2" borderId="25"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15" fillId="5" borderId="3" xfId="0" applyFont="1" applyFill="1" applyBorder="1" applyAlignment="1" applyProtection="1">
      <alignment horizontal="center" vertical="center"/>
    </xf>
    <xf numFmtId="0" fontId="15" fillId="0" borderId="4" xfId="0" applyFont="1" applyBorder="1" applyAlignment="1" applyProtection="1">
      <alignment horizontal="center" vertical="center" wrapText="1"/>
      <protection locked="0"/>
    </xf>
    <xf numFmtId="0" fontId="2"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15" fillId="0" borderId="4" xfId="0" applyFont="1" applyBorder="1" applyAlignment="1" applyProtection="1">
      <alignment horizontal="center" wrapText="1"/>
    </xf>
    <xf numFmtId="0" fontId="15" fillId="0" borderId="4" xfId="0" applyFont="1" applyBorder="1" applyAlignment="1" applyProtection="1">
      <alignment horizontal="center" vertical="center" wrapText="1"/>
    </xf>
    <xf numFmtId="3" fontId="19" fillId="2" borderId="14" xfId="0" applyNumberFormat="1" applyFont="1" applyFill="1" applyBorder="1" applyAlignment="1" applyProtection="1">
      <alignment horizontal="center" wrapText="1"/>
      <protection locked="0"/>
    </xf>
    <xf numFmtId="3" fontId="19" fillId="2" borderId="4" xfId="0" applyNumberFormat="1" applyFont="1" applyFill="1" applyBorder="1" applyAlignment="1" applyProtection="1">
      <alignment horizontal="center" wrapText="1"/>
      <protection locked="0"/>
    </xf>
    <xf numFmtId="0" fontId="19" fillId="0" borderId="4" xfId="0" applyFont="1" applyFill="1" applyBorder="1" applyAlignment="1" applyProtection="1">
      <alignment horizontal="center" wrapText="1"/>
      <protection locked="0"/>
    </xf>
    <xf numFmtId="0" fontId="2" fillId="2" borderId="17" xfId="0" applyFont="1" applyFill="1" applyBorder="1" applyAlignment="1" applyProtection="1">
      <alignment horizontal="left" vertical="top" wrapText="1"/>
      <protection locked="0"/>
    </xf>
    <xf numFmtId="0" fontId="4" fillId="2" borderId="23" xfId="0" applyFont="1" applyFill="1" applyBorder="1" applyAlignment="1" applyProtection="1">
      <alignment horizontal="left" vertical="top" wrapText="1"/>
      <protection locked="0"/>
    </xf>
    <xf numFmtId="0" fontId="4" fillId="2" borderId="19"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21" xfId="0" applyFont="1" applyFill="1" applyBorder="1" applyAlignment="1" applyProtection="1">
      <alignment horizontal="left" vertical="top" wrapText="1"/>
      <protection locked="0"/>
    </xf>
    <xf numFmtId="0" fontId="4" fillId="2" borderId="24" xfId="0" applyFont="1" applyFill="1" applyBorder="1" applyAlignment="1" applyProtection="1">
      <alignment horizontal="left" vertical="top" wrapText="1"/>
      <protection locked="0"/>
    </xf>
    <xf numFmtId="0" fontId="4" fillId="2" borderId="17" xfId="0" applyFont="1" applyFill="1" applyBorder="1" applyAlignment="1" applyProtection="1">
      <alignment horizontal="left" vertical="top" wrapText="1"/>
      <protection locked="0"/>
    </xf>
    <xf numFmtId="0" fontId="4" fillId="2" borderId="18" xfId="0" applyFont="1" applyFill="1" applyBorder="1" applyAlignment="1" applyProtection="1">
      <alignment horizontal="left" vertical="top" wrapText="1"/>
      <protection locked="0"/>
    </xf>
    <xf numFmtId="0" fontId="4" fillId="2" borderId="20" xfId="0" applyFont="1" applyFill="1" applyBorder="1" applyAlignment="1" applyProtection="1">
      <alignment horizontal="left" vertical="top" wrapText="1"/>
      <protection locked="0"/>
    </xf>
    <xf numFmtId="0" fontId="4" fillId="2" borderId="22"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26" xfId="0" applyFont="1" applyFill="1" applyBorder="1" applyAlignment="1" applyProtection="1">
      <alignment horizontal="left" vertical="top" wrapText="1"/>
      <protection locked="0"/>
    </xf>
    <xf numFmtId="3" fontId="16" fillId="2" borderId="14" xfId="0" applyNumberFormat="1" applyFont="1" applyFill="1" applyBorder="1" applyAlignment="1" applyProtection="1">
      <alignment horizontal="center" vertical="center" wrapText="1"/>
      <protection locked="0"/>
    </xf>
    <xf numFmtId="3" fontId="16" fillId="2" borderId="12" xfId="0" applyNumberFormat="1" applyFont="1" applyFill="1" applyBorder="1" applyAlignment="1" applyProtection="1">
      <alignment horizontal="center" vertical="center" wrapText="1"/>
      <protection locked="0"/>
    </xf>
    <xf numFmtId="3" fontId="16" fillId="2" borderId="13" xfId="0" applyNumberFormat="1" applyFont="1" applyFill="1" applyBorder="1" applyAlignment="1" applyProtection="1">
      <alignment horizontal="center" vertical="center" wrapText="1"/>
      <protection locked="0"/>
    </xf>
    <xf numFmtId="3" fontId="16" fillId="2" borderId="1" xfId="0" applyNumberFormat="1" applyFont="1" applyFill="1" applyBorder="1" applyAlignment="1" applyProtection="1">
      <alignment horizontal="center" vertical="center" wrapText="1"/>
      <protection locked="0"/>
    </xf>
    <xf numFmtId="3" fontId="16" fillId="2" borderId="3" xfId="0" applyNumberFormat="1" applyFont="1" applyFill="1" applyBorder="1" applyAlignment="1" applyProtection="1">
      <alignment horizontal="center" vertical="center" wrapText="1"/>
      <protection locked="0"/>
    </xf>
    <xf numFmtId="3" fontId="16" fillId="2" borderId="1" xfId="0" applyNumberFormat="1" applyFont="1" applyFill="1" applyBorder="1" applyAlignment="1" applyProtection="1">
      <alignment horizontal="center" vertical="center"/>
      <protection locked="0"/>
    </xf>
    <xf numFmtId="3" fontId="16" fillId="2" borderId="3" xfId="0" applyNumberFormat="1" applyFont="1" applyFill="1" applyBorder="1" applyAlignment="1" applyProtection="1">
      <alignment horizontal="center" vertical="center"/>
      <protection locked="0"/>
    </xf>
    <xf numFmtId="0" fontId="15" fillId="3" borderId="2" xfId="0" applyFont="1" applyFill="1" applyBorder="1" applyAlignment="1" applyProtection="1">
      <alignment horizontal="left" wrapText="1"/>
    </xf>
    <xf numFmtId="0" fontId="16" fillId="2" borderId="1" xfId="0" applyFont="1" applyFill="1" applyBorder="1" applyAlignment="1" applyProtection="1">
      <alignment horizontal="center"/>
      <protection locked="0"/>
    </xf>
    <xf numFmtId="0" fontId="16" fillId="2" borderId="3" xfId="0" applyFont="1" applyFill="1" applyBorder="1" applyAlignment="1" applyProtection="1">
      <alignment horizontal="center"/>
      <protection locked="0"/>
    </xf>
    <xf numFmtId="1" fontId="0" fillId="2" borderId="1" xfId="0" applyNumberFormat="1" applyFill="1" applyBorder="1" applyAlignment="1" applyProtection="1">
      <alignment horizontal="center" vertical="center"/>
      <protection locked="0"/>
    </xf>
    <xf numFmtId="1" fontId="0" fillId="2" borderId="3" xfId="0" applyNumberFormat="1" applyFill="1" applyBorder="1" applyAlignment="1" applyProtection="1">
      <alignment horizontal="center" vertical="center"/>
      <protection locked="0"/>
    </xf>
    <xf numFmtId="1" fontId="0" fillId="2" borderId="1" xfId="0" applyNumberFormat="1" applyFill="1" applyBorder="1" applyAlignment="1" applyProtection="1">
      <alignment horizontal="center" wrapText="1"/>
      <protection locked="0"/>
    </xf>
    <xf numFmtId="1" fontId="0" fillId="2" borderId="3" xfId="0" applyNumberFormat="1" applyFill="1" applyBorder="1" applyAlignment="1" applyProtection="1">
      <alignment horizontal="center" wrapText="1"/>
      <protection locked="0"/>
    </xf>
    <xf numFmtId="3" fontId="16" fillId="2" borderId="1" xfId="0" applyNumberFormat="1" applyFont="1" applyFill="1" applyBorder="1" applyAlignment="1" applyProtection="1">
      <alignment horizontal="center"/>
      <protection locked="0"/>
    </xf>
    <xf numFmtId="3" fontId="16" fillId="2" borderId="3" xfId="0" applyNumberFormat="1" applyFont="1" applyFill="1" applyBorder="1" applyAlignment="1" applyProtection="1">
      <alignment horizontal="center"/>
      <protection locked="0"/>
    </xf>
    <xf numFmtId="0" fontId="19" fillId="3" borderId="4" xfId="0" applyFont="1" applyFill="1" applyBorder="1" applyAlignment="1" applyProtection="1">
      <alignment horizontal="center" wrapText="1"/>
      <protection locked="0"/>
    </xf>
    <xf numFmtId="0" fontId="19" fillId="3" borderId="1" xfId="0" applyFont="1" applyFill="1" applyBorder="1" applyAlignment="1" applyProtection="1">
      <alignment horizontal="center" wrapText="1"/>
      <protection locked="0"/>
    </xf>
  </cellXfs>
  <cellStyles count="1">
    <cellStyle name="Normál" xfId="0" builtinId="0"/>
  </cellStyles>
  <dxfs count="0"/>
  <tableStyles count="0" defaultTableStyle="TableStyleMedium2" defaultPivotStyle="PivotStyleLight16"/>
  <colors>
    <mruColors>
      <color rgb="FFF94A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H55"/>
  <sheetViews>
    <sheetView tabSelected="1" zoomScale="70" zoomScaleNormal="70" workbookViewId="0">
      <selection activeCell="B5" sqref="B5"/>
    </sheetView>
  </sheetViews>
  <sheetFormatPr defaultColWidth="9.140625" defaultRowHeight="15" x14ac:dyDescent="0.25"/>
  <cols>
    <col min="1" max="2" width="42.5703125" style="180" customWidth="1"/>
    <col min="3" max="3" width="38" style="180" customWidth="1"/>
    <col min="4" max="4" width="98.7109375" style="180" customWidth="1"/>
    <col min="5" max="5" width="55" style="180" customWidth="1"/>
    <col min="6" max="6" width="51.85546875" style="180" customWidth="1"/>
    <col min="7" max="7" width="67.5703125" style="180" customWidth="1"/>
    <col min="8" max="16384" width="9.140625" style="180"/>
  </cols>
  <sheetData>
    <row r="1" spans="1:8" ht="130.5" customHeight="1" thickBot="1" x14ac:dyDescent="0.3">
      <c r="A1" s="208" t="s">
        <v>338</v>
      </c>
      <c r="B1" s="209"/>
      <c r="C1" s="209"/>
      <c r="D1" s="209"/>
      <c r="E1" s="209"/>
      <c r="F1" s="209"/>
      <c r="G1" s="209"/>
    </row>
    <row r="2" spans="1:8" ht="101.25" customHeight="1" x14ac:dyDescent="0.25">
      <c r="A2" s="210"/>
      <c r="B2" s="211"/>
      <c r="C2" s="215" t="s">
        <v>351</v>
      </c>
      <c r="D2" s="218" t="s">
        <v>358</v>
      </c>
      <c r="E2" s="215" t="s">
        <v>352</v>
      </c>
      <c r="F2" s="215" t="s">
        <v>353</v>
      </c>
      <c r="G2" s="221" t="s">
        <v>354</v>
      </c>
    </row>
    <row r="3" spans="1:8" ht="108" customHeight="1" x14ac:dyDescent="0.25">
      <c r="A3" s="212" t="s">
        <v>9</v>
      </c>
      <c r="B3" s="213"/>
      <c r="C3" s="216"/>
      <c r="D3" s="216"/>
      <c r="E3" s="219"/>
      <c r="F3" s="216"/>
      <c r="G3" s="222"/>
    </row>
    <row r="4" spans="1:8" s="189" customFormat="1" ht="97.5" customHeight="1" thickBot="1" x14ac:dyDescent="0.3">
      <c r="A4" s="206" t="s">
        <v>357</v>
      </c>
      <c r="B4" s="214"/>
      <c r="C4" s="217"/>
      <c r="D4" s="217"/>
      <c r="E4" s="220"/>
      <c r="F4" s="217"/>
      <c r="G4" s="223"/>
      <c r="H4" s="198"/>
    </row>
    <row r="5" spans="1:8" s="189" customFormat="1" ht="28.5" x14ac:dyDescent="0.25">
      <c r="A5" s="203" t="s">
        <v>57</v>
      </c>
      <c r="B5" s="190">
        <v>0</v>
      </c>
      <c r="C5" s="195">
        <v>0</v>
      </c>
      <c r="D5" s="193">
        <v>0</v>
      </c>
      <c r="E5" s="193">
        <v>0</v>
      </c>
      <c r="F5" s="193">
        <v>0</v>
      </c>
      <c r="G5" s="195">
        <v>0</v>
      </c>
    </row>
    <row r="6" spans="1:8" s="189" customFormat="1" x14ac:dyDescent="0.25">
      <c r="A6" s="202" t="s">
        <v>225</v>
      </c>
      <c r="B6" s="190">
        <v>27.599999999999998</v>
      </c>
      <c r="C6" s="196">
        <v>3.2666666666666671</v>
      </c>
      <c r="D6" s="193">
        <v>14.166666666666666</v>
      </c>
      <c r="E6" s="193">
        <v>3.1999999999999997</v>
      </c>
      <c r="F6" s="193">
        <v>3.2666666666666671</v>
      </c>
      <c r="G6" s="196">
        <v>3.7</v>
      </c>
    </row>
    <row r="7" spans="1:8" s="189" customFormat="1" ht="28.5" x14ac:dyDescent="0.25">
      <c r="A7" s="203" t="s">
        <v>207</v>
      </c>
      <c r="B7" s="190">
        <v>32.799999999999997</v>
      </c>
      <c r="C7" s="196">
        <v>4.166666666666667</v>
      </c>
      <c r="D7" s="193">
        <v>16.333333333333332</v>
      </c>
      <c r="E7" s="193">
        <v>3.2666666666666671</v>
      </c>
      <c r="F7" s="193">
        <v>3.9333333333333336</v>
      </c>
      <c r="G7" s="196">
        <v>5.0999999999999996</v>
      </c>
    </row>
    <row r="8" spans="1:8" x14ac:dyDescent="0.25">
      <c r="A8" s="202" t="s">
        <v>249</v>
      </c>
      <c r="B8" s="190">
        <v>35.116666666666667</v>
      </c>
      <c r="C8" s="196">
        <v>4.0666666666666664</v>
      </c>
      <c r="D8" s="193">
        <v>15.666666666666666</v>
      </c>
      <c r="E8" s="193">
        <v>4.666666666666667</v>
      </c>
      <c r="F8" s="193">
        <v>4.7666666666666666</v>
      </c>
      <c r="G8" s="196">
        <v>5.95</v>
      </c>
      <c r="H8" s="204"/>
    </row>
    <row r="9" spans="1:8" s="189" customFormat="1" x14ac:dyDescent="0.25">
      <c r="A9" s="202" t="s">
        <v>231</v>
      </c>
      <c r="B9" s="190">
        <v>36.93333333333333</v>
      </c>
      <c r="C9" s="196">
        <v>5.0333333333333332</v>
      </c>
      <c r="D9" s="193">
        <v>17.333333333333332</v>
      </c>
      <c r="E9" s="193">
        <v>4.6333333333333337</v>
      </c>
      <c r="F9" s="193">
        <v>4.0333333333333332</v>
      </c>
      <c r="G9" s="196">
        <v>5.9</v>
      </c>
    </row>
    <row r="10" spans="1:8" s="189" customFormat="1" x14ac:dyDescent="0.25">
      <c r="A10" s="203" t="s">
        <v>213</v>
      </c>
      <c r="B10" s="190">
        <v>39.033333333333339</v>
      </c>
      <c r="C10" s="196">
        <v>4.9666666666666668</v>
      </c>
      <c r="D10" s="193">
        <v>17.5</v>
      </c>
      <c r="E10" s="193">
        <v>4.9666666666666668</v>
      </c>
      <c r="F10" s="193">
        <v>5</v>
      </c>
      <c r="G10" s="196">
        <v>6.6</v>
      </c>
    </row>
    <row r="11" spans="1:8" s="189" customFormat="1" x14ac:dyDescent="0.25">
      <c r="A11" s="203" t="s">
        <v>216</v>
      </c>
      <c r="B11" s="190">
        <v>39.221111111111114</v>
      </c>
      <c r="C11" s="196">
        <v>5.4722222222222214</v>
      </c>
      <c r="D11" s="193">
        <v>17.666666666666668</v>
      </c>
      <c r="E11" s="193">
        <v>5.5277777777777786</v>
      </c>
      <c r="F11" s="193">
        <v>5.1944444444444446</v>
      </c>
      <c r="G11" s="196">
        <v>5.36</v>
      </c>
    </row>
    <row r="12" spans="1:8" s="189" customFormat="1" ht="28.5" x14ac:dyDescent="0.25">
      <c r="A12" s="202" t="s">
        <v>219</v>
      </c>
      <c r="B12" s="190">
        <v>48.266666666666666</v>
      </c>
      <c r="C12" s="196">
        <v>6.166666666666667</v>
      </c>
      <c r="D12" s="193">
        <v>24</v>
      </c>
      <c r="E12" s="193">
        <v>6.333333333333333</v>
      </c>
      <c r="F12" s="193">
        <v>5.166666666666667</v>
      </c>
      <c r="G12" s="196">
        <v>6.6</v>
      </c>
    </row>
    <row r="13" spans="1:8" s="189" customFormat="1" ht="28.5" x14ac:dyDescent="0.25">
      <c r="A13" s="202" t="s">
        <v>240</v>
      </c>
      <c r="B13" s="190">
        <v>50.766666666666666</v>
      </c>
      <c r="C13" s="196">
        <v>6.333333333333333</v>
      </c>
      <c r="D13" s="193">
        <v>26</v>
      </c>
      <c r="E13" s="193">
        <v>6.166666666666667</v>
      </c>
      <c r="F13" s="193">
        <v>5.666666666666667</v>
      </c>
      <c r="G13" s="196">
        <v>6.6</v>
      </c>
    </row>
    <row r="14" spans="1:8" s="189" customFormat="1" x14ac:dyDescent="0.25">
      <c r="A14" s="202" t="s">
        <v>252</v>
      </c>
      <c r="B14" s="190">
        <v>51.06666666666667</v>
      </c>
      <c r="C14" s="196">
        <v>7</v>
      </c>
      <c r="D14" s="193">
        <v>25</v>
      </c>
      <c r="E14" s="193">
        <v>7.333333333333333</v>
      </c>
      <c r="F14" s="193">
        <v>5.833333333333333</v>
      </c>
      <c r="G14" s="196">
        <v>5.9</v>
      </c>
    </row>
    <row r="15" spans="1:8" s="189" customFormat="1" x14ac:dyDescent="0.25">
      <c r="A15" s="202" t="s">
        <v>243</v>
      </c>
      <c r="B15" s="190">
        <v>51.083333333333336</v>
      </c>
      <c r="C15" s="196">
        <v>7</v>
      </c>
      <c r="D15" s="193">
        <v>23</v>
      </c>
      <c r="E15" s="193">
        <v>8</v>
      </c>
      <c r="F15" s="193">
        <v>6.333333333333333</v>
      </c>
      <c r="G15" s="196">
        <v>6.75</v>
      </c>
    </row>
    <row r="16" spans="1:8" s="189" customFormat="1" ht="28.5" x14ac:dyDescent="0.25">
      <c r="A16" s="202" t="s">
        <v>237</v>
      </c>
      <c r="B16" s="190">
        <v>51.583333333333336</v>
      </c>
      <c r="C16" s="196">
        <v>6.3055555555555562</v>
      </c>
      <c r="D16" s="193">
        <v>22.944444444444446</v>
      </c>
      <c r="E16" s="193">
        <v>8.1666666666666661</v>
      </c>
      <c r="F16" s="193">
        <v>7.166666666666667</v>
      </c>
      <c r="G16" s="196">
        <v>7</v>
      </c>
    </row>
    <row r="17" spans="1:7" s="189" customFormat="1" ht="28.5" x14ac:dyDescent="0.25">
      <c r="A17" s="202" t="s">
        <v>234</v>
      </c>
      <c r="B17" s="190">
        <v>52.583333333333336</v>
      </c>
      <c r="C17" s="196">
        <v>6.666666666666667</v>
      </c>
      <c r="D17" s="193">
        <v>25</v>
      </c>
      <c r="E17" s="193">
        <v>7.833333333333333</v>
      </c>
      <c r="F17" s="193">
        <v>6.333333333333333</v>
      </c>
      <c r="G17" s="196">
        <v>6.75</v>
      </c>
    </row>
    <row r="18" spans="1:7" s="189" customFormat="1" ht="28.5" x14ac:dyDescent="0.25">
      <c r="A18" s="202" t="s">
        <v>228</v>
      </c>
      <c r="B18" s="190">
        <v>53.583333333333329</v>
      </c>
      <c r="C18" s="196">
        <v>7.166666666666667</v>
      </c>
      <c r="D18" s="193">
        <v>27</v>
      </c>
      <c r="E18" s="193">
        <v>6.5</v>
      </c>
      <c r="F18" s="193">
        <v>5.666666666666667</v>
      </c>
      <c r="G18" s="196">
        <v>7.25</v>
      </c>
    </row>
    <row r="19" spans="1:7" s="189" customFormat="1" x14ac:dyDescent="0.25">
      <c r="A19" s="202" t="s">
        <v>222</v>
      </c>
      <c r="B19" s="190">
        <v>54.05777777777778</v>
      </c>
      <c r="C19" s="196">
        <v>6.166666666666667</v>
      </c>
      <c r="D19" s="193">
        <v>26.888888888888889</v>
      </c>
      <c r="E19" s="193">
        <v>7.666666666666667</v>
      </c>
      <c r="F19" s="193">
        <v>6.0555555555555545</v>
      </c>
      <c r="G19" s="196">
        <v>7.2799999999999994</v>
      </c>
    </row>
    <row r="20" spans="1:7" s="189" customFormat="1" x14ac:dyDescent="0.25">
      <c r="A20" s="202" t="s">
        <v>246</v>
      </c>
      <c r="B20" s="190">
        <v>54.521111111111111</v>
      </c>
      <c r="C20" s="196">
        <v>6</v>
      </c>
      <c r="D20" s="193">
        <v>26</v>
      </c>
      <c r="E20" s="193">
        <v>9.1944444444444446</v>
      </c>
      <c r="F20" s="193">
        <v>7.166666666666667</v>
      </c>
      <c r="G20" s="196">
        <v>6.16</v>
      </c>
    </row>
    <row r="21" spans="1:7" s="189" customFormat="1" x14ac:dyDescent="0.25">
      <c r="A21" s="203" t="s">
        <v>210</v>
      </c>
      <c r="B21" s="190">
        <v>59.392222222222223</v>
      </c>
      <c r="C21" s="196">
        <v>6</v>
      </c>
      <c r="D21" s="193">
        <v>30.555555555555557</v>
      </c>
      <c r="E21" s="193">
        <v>7.5277777777777777</v>
      </c>
      <c r="F21" s="193">
        <v>6.3888888888888884</v>
      </c>
      <c r="G21" s="196">
        <v>8.92</v>
      </c>
    </row>
    <row r="22" spans="1:7" s="189" customFormat="1" ht="42.75" customHeight="1" x14ac:dyDescent="0.25">
      <c r="A22" s="206" t="s">
        <v>359</v>
      </c>
      <c r="B22" s="207"/>
      <c r="C22" s="197"/>
      <c r="D22" s="194"/>
      <c r="E22" s="194"/>
      <c r="F22" s="194"/>
      <c r="G22" s="197"/>
    </row>
    <row r="23" spans="1:7" s="189" customFormat="1" ht="28.5" x14ac:dyDescent="0.25">
      <c r="A23" s="203" t="s">
        <v>66</v>
      </c>
      <c r="B23" s="191">
        <v>0</v>
      </c>
      <c r="C23" s="196">
        <v>0</v>
      </c>
      <c r="D23" s="193">
        <v>0</v>
      </c>
      <c r="E23" s="193">
        <v>0</v>
      </c>
      <c r="F23" s="193">
        <v>0</v>
      </c>
      <c r="G23" s="196">
        <v>0</v>
      </c>
    </row>
    <row r="24" spans="1:7" s="189" customFormat="1" x14ac:dyDescent="0.25">
      <c r="A24" s="202" t="s">
        <v>262</v>
      </c>
      <c r="B24" s="190">
        <v>35.842222222222219</v>
      </c>
      <c r="C24" s="196">
        <v>4.6388888888888884</v>
      </c>
      <c r="D24" s="193">
        <v>16.5</v>
      </c>
      <c r="E24" s="193">
        <v>4.3055555555555554</v>
      </c>
      <c r="F24" s="193">
        <v>5.2777777777777777</v>
      </c>
      <c r="G24" s="196">
        <v>5.12</v>
      </c>
    </row>
    <row r="25" spans="1:7" s="189" customFormat="1" x14ac:dyDescent="0.25">
      <c r="A25" s="202" t="s">
        <v>259</v>
      </c>
      <c r="B25" s="190">
        <v>38.416666666666664</v>
      </c>
      <c r="C25" s="196">
        <v>5.3055555555555554</v>
      </c>
      <c r="D25" s="193">
        <v>16</v>
      </c>
      <c r="E25" s="193">
        <v>5.833333333333333</v>
      </c>
      <c r="F25" s="193">
        <v>5.2777777777777777</v>
      </c>
      <c r="G25" s="196">
        <v>6</v>
      </c>
    </row>
    <row r="26" spans="1:7" s="189" customFormat="1" ht="28.5" x14ac:dyDescent="0.25">
      <c r="A26" s="202" t="s">
        <v>265</v>
      </c>
      <c r="B26" s="190">
        <v>51.366666666666667</v>
      </c>
      <c r="C26" s="196">
        <v>7.5</v>
      </c>
      <c r="D26" s="193">
        <v>22</v>
      </c>
      <c r="E26" s="193">
        <v>7.5</v>
      </c>
      <c r="F26" s="193">
        <v>7.166666666666667</v>
      </c>
      <c r="G26" s="196">
        <v>7.2</v>
      </c>
    </row>
    <row r="27" spans="1:7" s="189" customFormat="1" x14ac:dyDescent="0.25">
      <c r="A27" s="202" t="s">
        <v>256</v>
      </c>
      <c r="B27" s="190">
        <v>52.2</v>
      </c>
      <c r="C27" s="196">
        <v>6.5</v>
      </c>
      <c r="D27" s="193">
        <v>23.333333333333332</v>
      </c>
      <c r="E27" s="193">
        <v>8.1666666666666661</v>
      </c>
      <c r="F27" s="193">
        <v>6</v>
      </c>
      <c r="G27" s="196">
        <v>8.1999999999999993</v>
      </c>
    </row>
    <row r="28" spans="1:7" s="189" customFormat="1" x14ac:dyDescent="0.25">
      <c r="A28" s="202" t="s">
        <v>268</v>
      </c>
      <c r="B28" s="190">
        <v>52.466666666666661</v>
      </c>
      <c r="C28" s="196">
        <v>8.1666666666666661</v>
      </c>
      <c r="D28" s="193">
        <v>23.5</v>
      </c>
      <c r="E28" s="193">
        <v>7</v>
      </c>
      <c r="F28" s="193">
        <v>7</v>
      </c>
      <c r="G28" s="196">
        <v>6.8</v>
      </c>
    </row>
    <row r="29" spans="1:7" s="189" customFormat="1" x14ac:dyDescent="0.25">
      <c r="A29" s="202" t="s">
        <v>271</v>
      </c>
      <c r="B29" s="190">
        <v>54.337777777777781</v>
      </c>
      <c r="C29" s="196">
        <v>7.166666666666667</v>
      </c>
      <c r="D29" s="193">
        <v>25.833333333333332</v>
      </c>
      <c r="E29" s="193">
        <v>7.4722222222222223</v>
      </c>
      <c r="F29" s="193">
        <v>6.3055555555555562</v>
      </c>
      <c r="G29" s="196">
        <v>7.56</v>
      </c>
    </row>
    <row r="30" spans="1:7" s="189" customFormat="1" ht="40.5" customHeight="1" x14ac:dyDescent="0.25">
      <c r="A30" s="206" t="s">
        <v>360</v>
      </c>
      <c r="B30" s="207"/>
      <c r="C30" s="197"/>
      <c r="D30" s="194"/>
      <c r="E30" s="194"/>
      <c r="F30" s="194"/>
      <c r="G30" s="197"/>
    </row>
    <row r="31" spans="1:7" s="189" customFormat="1" x14ac:dyDescent="0.25">
      <c r="A31" s="202" t="s">
        <v>277</v>
      </c>
      <c r="B31" s="190">
        <v>55.916666666666671</v>
      </c>
      <c r="C31" s="196">
        <v>7.666666666666667</v>
      </c>
      <c r="D31" s="193">
        <v>25.416666666666668</v>
      </c>
      <c r="E31" s="193">
        <v>8.5</v>
      </c>
      <c r="F31" s="193">
        <v>6.333333333333333</v>
      </c>
      <c r="G31" s="196">
        <v>8</v>
      </c>
    </row>
    <row r="32" spans="1:7" s="189" customFormat="1" x14ac:dyDescent="0.25">
      <c r="A32" s="202" t="s">
        <v>274</v>
      </c>
      <c r="B32" s="190">
        <v>55.94</v>
      </c>
      <c r="C32" s="196">
        <v>7.666666666666667</v>
      </c>
      <c r="D32" s="193">
        <v>24.5</v>
      </c>
      <c r="E32" s="193">
        <v>10</v>
      </c>
      <c r="F32" s="193">
        <v>6.333333333333333</v>
      </c>
      <c r="G32" s="196">
        <v>7.44</v>
      </c>
    </row>
    <row r="35" spans="3:3" hidden="1" x14ac:dyDescent="0.25">
      <c r="C35" s="192"/>
    </row>
    <row r="36" spans="3:3" hidden="1" x14ac:dyDescent="0.25">
      <c r="C36" s="192"/>
    </row>
    <row r="37" spans="3:3" hidden="1" x14ac:dyDescent="0.25">
      <c r="C37" s="192"/>
    </row>
    <row r="38" spans="3:3" hidden="1" x14ac:dyDescent="0.25">
      <c r="C38" s="192"/>
    </row>
    <row r="39" spans="3:3" hidden="1" x14ac:dyDescent="0.25">
      <c r="C39" s="192"/>
    </row>
    <row r="40" spans="3:3" hidden="1" x14ac:dyDescent="0.25">
      <c r="C40" s="192"/>
    </row>
    <row r="41" spans="3:3" hidden="1" x14ac:dyDescent="0.25">
      <c r="C41" s="192"/>
    </row>
    <row r="42" spans="3:3" hidden="1" x14ac:dyDescent="0.25">
      <c r="C42" s="192"/>
    </row>
    <row r="43" spans="3:3" hidden="1" x14ac:dyDescent="0.25">
      <c r="C43" s="192"/>
    </row>
    <row r="44" spans="3:3" hidden="1" x14ac:dyDescent="0.25">
      <c r="C44" s="192"/>
    </row>
    <row r="45" spans="3:3" hidden="1" x14ac:dyDescent="0.25">
      <c r="C45" s="192"/>
    </row>
    <row r="46" spans="3:3" ht="15" hidden="1" customHeight="1" x14ac:dyDescent="0.25">
      <c r="C46" s="192"/>
    </row>
    <row r="47" spans="3:3" ht="15" hidden="1" customHeight="1" x14ac:dyDescent="0.25">
      <c r="C47" s="192"/>
    </row>
    <row r="48" spans="3:3" ht="15" hidden="1" customHeight="1" x14ac:dyDescent="0.25">
      <c r="C48" s="192"/>
    </row>
    <row r="49" spans="1:3" ht="15" hidden="1" customHeight="1" x14ac:dyDescent="0.25">
      <c r="C49" s="192"/>
    </row>
    <row r="50" spans="1:3" ht="15" hidden="1" customHeight="1" x14ac:dyDescent="0.25">
      <c r="A50" s="183"/>
      <c r="B50" s="183"/>
      <c r="C50" s="192"/>
    </row>
    <row r="51" spans="1:3" ht="15" hidden="1" customHeight="1" x14ac:dyDescent="0.25">
      <c r="C51" s="192"/>
    </row>
    <row r="52" spans="1:3" ht="29.25" hidden="1" customHeight="1" thickBot="1" x14ac:dyDescent="0.3">
      <c r="C52" s="192"/>
    </row>
    <row r="53" spans="1:3" hidden="1" x14ac:dyDescent="0.25">
      <c r="C53" s="192"/>
    </row>
    <row r="54" spans="1:3" hidden="1" x14ac:dyDescent="0.25">
      <c r="C54" s="192"/>
    </row>
    <row r="55" spans="1:3" ht="15" hidden="1" customHeight="1" x14ac:dyDescent="0.25"/>
  </sheetData>
  <sheetProtection algorithmName="SHA-512" hashValue="Ii1xQlhzbD40xVb+22Ej2DylbH8r9hylPUpaSnN6l3ccCzeuxECgvaJypEo/oTs48S5OaSTmBgo3sRtTLMiA9g==" saltValue="l+hsi4cZ+49elFQYsqSesg==" spinCount="100000" sheet="1" formatCells="0" formatColumns="0" formatRows="0" insertColumns="0" insertRows="0" insertHyperlinks="0" deleteColumns="0" deleteRows="0" sort="0" autoFilter="0" pivotTables="0"/>
  <sortState ref="A31:H32">
    <sortCondition ref="B31:B32"/>
  </sortState>
  <mergeCells count="11">
    <mergeCell ref="A30:B30"/>
    <mergeCell ref="A1:G1"/>
    <mergeCell ref="A2:B2"/>
    <mergeCell ref="A3:B3"/>
    <mergeCell ref="A4:B4"/>
    <mergeCell ref="A22:B22"/>
    <mergeCell ref="C2:C4"/>
    <mergeCell ref="D2:D4"/>
    <mergeCell ref="E2:E4"/>
    <mergeCell ref="F2:F4"/>
    <mergeCell ref="G2:G4"/>
  </mergeCells>
  <pageMargins left="0.70866141732283472" right="0.70866141732283472" top="0.74803149606299213" bottom="0.74803149606299213" header="0.31496062992125984" footer="0.31496062992125984"/>
  <pageSetup paperSize="8" scale="6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70" zoomScaleNormal="70" workbookViewId="0">
      <selection activeCell="L7" sqref="L7:M7"/>
    </sheetView>
  </sheetViews>
  <sheetFormatPr defaultRowHeight="15" x14ac:dyDescent="0.25"/>
  <cols>
    <col min="1" max="1" width="9.85546875" style="36" customWidth="1"/>
    <col min="2" max="2" width="33.85546875" customWidth="1"/>
    <col min="3" max="3" width="29.7109375" customWidth="1"/>
    <col min="4" max="4" width="40.5703125" style="15" customWidth="1"/>
    <col min="5" max="5" width="15.28515625" style="21" customWidth="1"/>
    <col min="6" max="6" width="27.42578125" bestFit="1" customWidth="1"/>
    <col min="7" max="7" width="15.42578125" customWidth="1"/>
    <col min="8" max="8" width="22.8554687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25</v>
      </c>
      <c r="C1" s="259"/>
      <c r="D1" s="259"/>
      <c r="E1" s="260"/>
      <c r="F1" s="73"/>
      <c r="G1" s="73"/>
      <c r="H1" s="73"/>
      <c r="I1" s="104"/>
      <c r="J1" s="261" t="s">
        <v>326</v>
      </c>
      <c r="K1" s="262"/>
      <c r="L1" s="267" t="s">
        <v>26</v>
      </c>
      <c r="M1" s="262"/>
      <c r="N1" s="261" t="s">
        <v>27</v>
      </c>
      <c r="O1" s="268"/>
      <c r="P1" s="261" t="s">
        <v>327</v>
      </c>
      <c r="Q1" s="262"/>
      <c r="R1" s="261" t="s">
        <v>328</v>
      </c>
      <c r="S1" s="262"/>
    </row>
    <row r="2" spans="1:19" ht="19.5" customHeight="1" x14ac:dyDescent="0.25">
      <c r="A2" s="273" t="s">
        <v>1</v>
      </c>
      <c r="B2" s="274"/>
      <c r="C2" s="108"/>
      <c r="D2" s="110"/>
      <c r="E2" s="111"/>
      <c r="F2" s="105"/>
      <c r="G2" s="105"/>
      <c r="H2" s="73"/>
      <c r="I2" s="104"/>
      <c r="J2" s="263"/>
      <c r="K2" s="264"/>
      <c r="L2" s="263"/>
      <c r="M2" s="264"/>
      <c r="N2" s="269"/>
      <c r="O2" s="270"/>
      <c r="P2" s="263"/>
      <c r="Q2" s="264"/>
      <c r="R2" s="263"/>
      <c r="S2" s="264"/>
    </row>
    <row r="3" spans="1:19" ht="42.75" customHeight="1" x14ac:dyDescent="0.25">
      <c r="A3" s="91"/>
      <c r="B3" s="275" t="s">
        <v>335</v>
      </c>
      <c r="C3" s="276"/>
      <c r="D3" s="113" t="s">
        <v>2</v>
      </c>
      <c r="E3" s="111"/>
      <c r="F3" s="105"/>
      <c r="G3" s="105"/>
      <c r="H3" s="73"/>
      <c r="I3" s="104"/>
      <c r="J3" s="263"/>
      <c r="K3" s="264"/>
      <c r="L3" s="263"/>
      <c r="M3" s="264"/>
      <c r="N3" s="269"/>
      <c r="O3" s="270"/>
      <c r="P3" s="263"/>
      <c r="Q3" s="264"/>
      <c r="R3" s="263"/>
      <c r="S3" s="264"/>
    </row>
    <row r="4" spans="1:19" ht="42.75" x14ac:dyDescent="0.25">
      <c r="A4" s="125" t="s">
        <v>3</v>
      </c>
      <c r="B4" s="125" t="s">
        <v>4</v>
      </c>
      <c r="C4" s="125" t="s">
        <v>5</v>
      </c>
      <c r="D4" s="125" t="s">
        <v>6</v>
      </c>
      <c r="E4" s="126" t="s">
        <v>7</v>
      </c>
      <c r="F4" s="125" t="s">
        <v>8</v>
      </c>
      <c r="G4" s="127" t="s">
        <v>9</v>
      </c>
      <c r="H4" s="128" t="s">
        <v>43</v>
      </c>
      <c r="I4" s="129" t="s">
        <v>10</v>
      </c>
      <c r="J4" s="263"/>
      <c r="K4" s="264"/>
      <c r="L4" s="263"/>
      <c r="M4" s="264"/>
      <c r="N4" s="269"/>
      <c r="O4" s="270"/>
      <c r="P4" s="263"/>
      <c r="Q4" s="264"/>
      <c r="R4" s="263"/>
      <c r="S4" s="264"/>
    </row>
    <row r="5" spans="1:19" s="8" customFormat="1" ht="16.5" customHeight="1" thickBot="1" x14ac:dyDescent="0.3">
      <c r="A5" s="307" t="s">
        <v>35</v>
      </c>
      <c r="B5" s="308"/>
      <c r="C5" s="308"/>
      <c r="D5" s="308"/>
      <c r="E5" s="308"/>
      <c r="F5" s="308"/>
      <c r="G5" s="308"/>
      <c r="H5" s="308"/>
      <c r="I5" s="308"/>
      <c r="J5" s="265"/>
      <c r="K5" s="266"/>
      <c r="L5" s="265"/>
      <c r="M5" s="266"/>
      <c r="N5" s="271"/>
      <c r="O5" s="272"/>
      <c r="P5" s="265"/>
      <c r="Q5" s="266"/>
      <c r="R5" s="265"/>
      <c r="S5" s="266"/>
    </row>
    <row r="6" spans="1:19" ht="63" customHeight="1" x14ac:dyDescent="0.25">
      <c r="A6" s="91">
        <v>1</v>
      </c>
      <c r="B6" s="98" t="s">
        <v>129</v>
      </c>
      <c r="C6" s="99" t="s">
        <v>130</v>
      </c>
      <c r="D6" s="99" t="s">
        <v>131</v>
      </c>
      <c r="E6" s="100">
        <v>18000000</v>
      </c>
      <c r="F6" s="92"/>
      <c r="G6" s="94">
        <f>SUM(J6:S6)</f>
        <v>79</v>
      </c>
      <c r="H6" s="80">
        <v>9000000</v>
      </c>
      <c r="I6" s="74"/>
      <c r="J6" s="309">
        <v>17</v>
      </c>
      <c r="K6" s="309"/>
      <c r="L6" s="309">
        <v>15</v>
      </c>
      <c r="M6" s="309"/>
      <c r="N6" s="309">
        <v>13</v>
      </c>
      <c r="O6" s="309"/>
      <c r="P6" s="309">
        <v>20</v>
      </c>
      <c r="Q6" s="309"/>
      <c r="R6" s="309">
        <v>14</v>
      </c>
      <c r="S6" s="309"/>
    </row>
    <row r="7" spans="1:19" ht="171.75" x14ac:dyDescent="0.25">
      <c r="A7" s="89">
        <v>2</v>
      </c>
      <c r="B7" s="95" t="s">
        <v>132</v>
      </c>
      <c r="C7" s="95" t="s">
        <v>57</v>
      </c>
      <c r="D7" s="95" t="s">
        <v>58</v>
      </c>
      <c r="E7" s="97">
        <v>35000000</v>
      </c>
      <c r="F7" s="95" t="s">
        <v>317</v>
      </c>
      <c r="G7" s="94">
        <f>SUM(J7,L7,N7,P7,R7)</f>
        <v>0</v>
      </c>
      <c r="H7" s="67"/>
      <c r="I7" s="74"/>
      <c r="J7" s="287"/>
      <c r="K7" s="287"/>
      <c r="L7" s="287"/>
      <c r="M7" s="287"/>
      <c r="N7" s="287"/>
      <c r="O7" s="287"/>
      <c r="P7" s="287"/>
      <c r="Q7" s="287"/>
      <c r="R7" s="287"/>
      <c r="S7" s="287"/>
    </row>
    <row r="8" spans="1:19" ht="63" customHeight="1" x14ac:dyDescent="0.25">
      <c r="A8" s="91">
        <v>3</v>
      </c>
      <c r="B8" s="98" t="s">
        <v>133</v>
      </c>
      <c r="C8" s="99" t="s">
        <v>134</v>
      </c>
      <c r="D8" s="99" t="s">
        <v>135</v>
      </c>
      <c r="E8" s="100">
        <v>40000000</v>
      </c>
      <c r="F8" s="92"/>
      <c r="G8" s="94">
        <f t="shared" ref="G8:G19" si="0">SUM(J8,L8,N8,P8,R8)</f>
        <v>60</v>
      </c>
      <c r="H8" s="67">
        <v>5000000</v>
      </c>
      <c r="I8" s="74"/>
      <c r="J8" s="287">
        <v>12</v>
      </c>
      <c r="K8" s="287"/>
      <c r="L8" s="287">
        <v>12</v>
      </c>
      <c r="M8" s="287"/>
      <c r="N8" s="287">
        <v>12</v>
      </c>
      <c r="O8" s="287"/>
      <c r="P8" s="287">
        <v>14</v>
      </c>
      <c r="Q8" s="287"/>
      <c r="R8" s="287">
        <v>10</v>
      </c>
      <c r="S8" s="287"/>
    </row>
    <row r="9" spans="1:19" ht="57.75" customHeight="1" x14ac:dyDescent="0.25">
      <c r="A9" s="91">
        <v>4</v>
      </c>
      <c r="B9" s="98" t="s">
        <v>136</v>
      </c>
      <c r="C9" s="99" t="s">
        <v>137</v>
      </c>
      <c r="D9" s="99" t="s">
        <v>138</v>
      </c>
      <c r="E9" s="100">
        <v>10000000</v>
      </c>
      <c r="F9" s="92"/>
      <c r="G9" s="94">
        <f t="shared" si="0"/>
        <v>73</v>
      </c>
      <c r="H9" s="67">
        <v>6000000</v>
      </c>
      <c r="I9" s="74"/>
      <c r="J9" s="287">
        <v>16</v>
      </c>
      <c r="K9" s="287"/>
      <c r="L9" s="287">
        <v>15</v>
      </c>
      <c r="M9" s="287"/>
      <c r="N9" s="287">
        <v>10</v>
      </c>
      <c r="O9" s="287"/>
      <c r="P9" s="287">
        <v>19</v>
      </c>
      <c r="Q9" s="287"/>
      <c r="R9" s="287">
        <v>13</v>
      </c>
      <c r="S9" s="287"/>
    </row>
    <row r="10" spans="1:19" ht="64.5" customHeight="1" x14ac:dyDescent="0.25">
      <c r="A10" s="91">
        <v>5</v>
      </c>
      <c r="B10" s="98" t="s">
        <v>139</v>
      </c>
      <c r="C10" s="99" t="s">
        <v>140</v>
      </c>
      <c r="D10" s="99" t="s">
        <v>141</v>
      </c>
      <c r="E10" s="100">
        <v>30000000</v>
      </c>
      <c r="F10" s="92"/>
      <c r="G10" s="94">
        <f t="shared" si="0"/>
        <v>84</v>
      </c>
      <c r="H10" s="67">
        <v>16000000</v>
      </c>
      <c r="I10" s="74"/>
      <c r="J10" s="287">
        <v>18</v>
      </c>
      <c r="K10" s="287"/>
      <c r="L10" s="287">
        <v>17</v>
      </c>
      <c r="M10" s="287"/>
      <c r="N10" s="287">
        <v>12</v>
      </c>
      <c r="O10" s="287"/>
      <c r="P10" s="287">
        <v>20</v>
      </c>
      <c r="Q10" s="287"/>
      <c r="R10" s="287">
        <v>17</v>
      </c>
      <c r="S10" s="287"/>
    </row>
    <row r="11" spans="1:19" ht="63" customHeight="1" x14ac:dyDescent="0.25">
      <c r="A11" s="91">
        <v>6</v>
      </c>
      <c r="B11" s="98" t="s">
        <v>142</v>
      </c>
      <c r="C11" s="99" t="s">
        <v>143</v>
      </c>
      <c r="D11" s="99" t="s">
        <v>144</v>
      </c>
      <c r="E11" s="100">
        <v>25000000</v>
      </c>
      <c r="F11" s="92"/>
      <c r="G11" s="94">
        <f t="shared" si="0"/>
        <v>70</v>
      </c>
      <c r="H11" s="67">
        <v>5000000</v>
      </c>
      <c r="I11" s="74"/>
      <c r="J11" s="287">
        <v>15</v>
      </c>
      <c r="K11" s="287"/>
      <c r="L11" s="287">
        <v>15</v>
      </c>
      <c r="M11" s="287"/>
      <c r="N11" s="287">
        <v>10</v>
      </c>
      <c r="O11" s="287"/>
      <c r="P11" s="287">
        <v>17</v>
      </c>
      <c r="Q11" s="287"/>
      <c r="R11" s="287">
        <v>13</v>
      </c>
      <c r="S11" s="287"/>
    </row>
    <row r="12" spans="1:19" ht="66" customHeight="1" x14ac:dyDescent="0.25">
      <c r="A12" s="91">
        <v>7</v>
      </c>
      <c r="B12" s="98" t="s">
        <v>145</v>
      </c>
      <c r="C12" s="99" t="s">
        <v>146</v>
      </c>
      <c r="D12" s="99" t="s">
        <v>147</v>
      </c>
      <c r="E12" s="100">
        <v>12000000</v>
      </c>
      <c r="F12" s="92"/>
      <c r="G12" s="94">
        <f t="shared" si="0"/>
        <v>75</v>
      </c>
      <c r="H12" s="67">
        <v>7000000</v>
      </c>
      <c r="I12" s="74"/>
      <c r="J12" s="287">
        <v>15</v>
      </c>
      <c r="K12" s="287"/>
      <c r="L12" s="287">
        <v>17</v>
      </c>
      <c r="M12" s="287"/>
      <c r="N12" s="287">
        <v>11</v>
      </c>
      <c r="O12" s="287"/>
      <c r="P12" s="287">
        <v>18</v>
      </c>
      <c r="Q12" s="287"/>
      <c r="R12" s="287">
        <v>14</v>
      </c>
      <c r="S12" s="287"/>
    </row>
    <row r="13" spans="1:19" ht="63.75" customHeight="1" x14ac:dyDescent="0.25">
      <c r="A13" s="91">
        <v>8</v>
      </c>
      <c r="B13" s="98" t="s">
        <v>148</v>
      </c>
      <c r="C13" s="99" t="s">
        <v>149</v>
      </c>
      <c r="D13" s="99" t="s">
        <v>150</v>
      </c>
      <c r="E13" s="100">
        <v>15000000</v>
      </c>
      <c r="F13" s="92"/>
      <c r="G13" s="94">
        <f t="shared" si="0"/>
        <v>45</v>
      </c>
      <c r="H13" s="74">
        <v>0</v>
      </c>
      <c r="I13" s="74"/>
      <c r="J13" s="287">
        <v>10</v>
      </c>
      <c r="K13" s="287"/>
      <c r="L13" s="287">
        <v>8</v>
      </c>
      <c r="M13" s="287"/>
      <c r="N13" s="287">
        <v>9</v>
      </c>
      <c r="O13" s="287"/>
      <c r="P13" s="287">
        <v>10</v>
      </c>
      <c r="Q13" s="287"/>
      <c r="R13" s="287">
        <v>8</v>
      </c>
      <c r="S13" s="287"/>
    </row>
    <row r="14" spans="1:19" ht="51.75" customHeight="1" x14ac:dyDescent="0.25">
      <c r="A14" s="91">
        <v>9</v>
      </c>
      <c r="B14" s="98" t="s">
        <v>151</v>
      </c>
      <c r="C14" s="99" t="s">
        <v>152</v>
      </c>
      <c r="D14" s="99" t="s">
        <v>153</v>
      </c>
      <c r="E14" s="100">
        <v>25000000</v>
      </c>
      <c r="F14" s="92"/>
      <c r="G14" s="94">
        <f t="shared" si="0"/>
        <v>64</v>
      </c>
      <c r="H14" s="67">
        <v>5800000</v>
      </c>
      <c r="I14" s="74"/>
      <c r="J14" s="287">
        <v>12</v>
      </c>
      <c r="K14" s="287"/>
      <c r="L14" s="287">
        <v>13</v>
      </c>
      <c r="M14" s="287"/>
      <c r="N14" s="287">
        <v>10</v>
      </c>
      <c r="O14" s="287"/>
      <c r="P14" s="287">
        <v>16</v>
      </c>
      <c r="Q14" s="287"/>
      <c r="R14" s="287">
        <v>13</v>
      </c>
      <c r="S14" s="287"/>
    </row>
    <row r="15" spans="1:19" ht="61.5" customHeight="1" x14ac:dyDescent="0.25">
      <c r="A15" s="91">
        <v>10</v>
      </c>
      <c r="B15" s="98" t="s">
        <v>154</v>
      </c>
      <c r="C15" s="99" t="s">
        <v>155</v>
      </c>
      <c r="D15" s="99" t="s">
        <v>156</v>
      </c>
      <c r="E15" s="100">
        <v>48000000</v>
      </c>
      <c r="F15" s="92"/>
      <c r="G15" s="94">
        <f t="shared" si="0"/>
        <v>61</v>
      </c>
      <c r="H15" s="67">
        <v>3000000</v>
      </c>
      <c r="I15" s="138"/>
      <c r="J15" s="287">
        <v>13</v>
      </c>
      <c r="K15" s="287"/>
      <c r="L15" s="287">
        <v>13</v>
      </c>
      <c r="M15" s="287"/>
      <c r="N15" s="287">
        <v>10</v>
      </c>
      <c r="O15" s="287"/>
      <c r="P15" s="287">
        <v>12</v>
      </c>
      <c r="Q15" s="287"/>
      <c r="R15" s="287">
        <v>13</v>
      </c>
      <c r="S15" s="287"/>
    </row>
    <row r="16" spans="1:19" ht="61.5" customHeight="1" x14ac:dyDescent="0.25">
      <c r="A16" s="91">
        <v>11</v>
      </c>
      <c r="B16" s="98" t="s">
        <v>157</v>
      </c>
      <c r="C16" s="99" t="s">
        <v>158</v>
      </c>
      <c r="D16" s="99" t="s">
        <v>159</v>
      </c>
      <c r="E16" s="100">
        <v>29800000</v>
      </c>
      <c r="F16" s="92"/>
      <c r="G16" s="94">
        <f t="shared" si="0"/>
        <v>77</v>
      </c>
      <c r="H16" s="67">
        <v>8000000</v>
      </c>
      <c r="I16" s="138"/>
      <c r="J16" s="287">
        <v>16</v>
      </c>
      <c r="K16" s="287"/>
      <c r="L16" s="287">
        <v>14</v>
      </c>
      <c r="M16" s="287"/>
      <c r="N16" s="287">
        <v>12</v>
      </c>
      <c r="O16" s="287"/>
      <c r="P16" s="287">
        <v>20</v>
      </c>
      <c r="Q16" s="287"/>
      <c r="R16" s="287">
        <v>15</v>
      </c>
      <c r="S16" s="287"/>
    </row>
    <row r="17" spans="1:19" ht="61.5" customHeight="1" x14ac:dyDescent="0.25">
      <c r="A17" s="91">
        <v>12</v>
      </c>
      <c r="B17" s="98" t="s">
        <v>160</v>
      </c>
      <c r="C17" s="99" t="s">
        <v>161</v>
      </c>
      <c r="D17" s="99" t="s">
        <v>162</v>
      </c>
      <c r="E17" s="100">
        <v>35000000</v>
      </c>
      <c r="F17" s="92"/>
      <c r="G17" s="94">
        <f t="shared" si="0"/>
        <v>45</v>
      </c>
      <c r="H17" s="74">
        <v>0</v>
      </c>
      <c r="I17" s="138"/>
      <c r="J17" s="287">
        <v>9</v>
      </c>
      <c r="K17" s="287"/>
      <c r="L17" s="287">
        <v>10</v>
      </c>
      <c r="M17" s="287"/>
      <c r="N17" s="287">
        <v>8</v>
      </c>
      <c r="O17" s="287"/>
      <c r="P17" s="287">
        <v>10</v>
      </c>
      <c r="Q17" s="287"/>
      <c r="R17" s="287">
        <v>8</v>
      </c>
      <c r="S17" s="287"/>
    </row>
    <row r="18" spans="1:19" ht="61.5" customHeight="1" x14ac:dyDescent="0.25">
      <c r="A18" s="91">
        <v>13</v>
      </c>
      <c r="B18" s="98" t="s">
        <v>163</v>
      </c>
      <c r="C18" s="99" t="s">
        <v>164</v>
      </c>
      <c r="D18" s="99" t="s">
        <v>165</v>
      </c>
      <c r="E18" s="100">
        <v>12500000</v>
      </c>
      <c r="F18" s="92"/>
      <c r="G18" s="94">
        <f t="shared" si="0"/>
        <v>56</v>
      </c>
      <c r="H18" s="74">
        <v>0</v>
      </c>
      <c r="I18" s="138"/>
      <c r="J18" s="287">
        <v>12</v>
      </c>
      <c r="K18" s="287"/>
      <c r="L18" s="287">
        <v>13</v>
      </c>
      <c r="M18" s="287"/>
      <c r="N18" s="287">
        <v>9</v>
      </c>
      <c r="O18" s="287"/>
      <c r="P18" s="287">
        <v>12</v>
      </c>
      <c r="Q18" s="287"/>
      <c r="R18" s="287">
        <v>10</v>
      </c>
      <c r="S18" s="287"/>
    </row>
    <row r="19" spans="1:19" ht="64.5" customHeight="1" x14ac:dyDescent="0.25">
      <c r="A19" s="91">
        <v>14</v>
      </c>
      <c r="B19" s="98" t="s">
        <v>166</v>
      </c>
      <c r="C19" s="99" t="s">
        <v>167</v>
      </c>
      <c r="D19" s="99" t="s">
        <v>168</v>
      </c>
      <c r="E19" s="100">
        <v>8000000</v>
      </c>
      <c r="F19" s="92"/>
      <c r="G19" s="94">
        <f t="shared" si="0"/>
        <v>44</v>
      </c>
      <c r="H19" s="74">
        <v>0</v>
      </c>
      <c r="I19" s="138"/>
      <c r="J19" s="287">
        <v>9</v>
      </c>
      <c r="K19" s="287"/>
      <c r="L19" s="287">
        <v>10</v>
      </c>
      <c r="M19" s="287"/>
      <c r="N19" s="287">
        <v>8</v>
      </c>
      <c r="O19" s="287"/>
      <c r="P19" s="287">
        <v>10</v>
      </c>
      <c r="Q19" s="287"/>
      <c r="R19" s="287">
        <v>7</v>
      </c>
      <c r="S19" s="287"/>
    </row>
    <row r="20" spans="1:19" ht="18" x14ac:dyDescent="0.25">
      <c r="A20" s="121"/>
      <c r="B20" s="314" t="s">
        <v>11</v>
      </c>
      <c r="C20" s="314"/>
      <c r="D20" s="314"/>
      <c r="E20" s="96">
        <f>SUM(E6:E19)</f>
        <v>343300000</v>
      </c>
      <c r="F20" s="130"/>
      <c r="G20" s="130"/>
      <c r="H20" s="74"/>
      <c r="I20" s="138"/>
      <c r="J20" s="312"/>
      <c r="K20" s="312"/>
      <c r="L20" s="312"/>
      <c r="M20" s="312"/>
      <c r="N20" s="312"/>
      <c r="O20" s="312"/>
      <c r="P20" s="312"/>
      <c r="Q20" s="312"/>
      <c r="R20" s="312"/>
      <c r="S20" s="312"/>
    </row>
    <row r="21" spans="1:19" ht="29.25" x14ac:dyDescent="0.25">
      <c r="A21" s="132"/>
      <c r="B21" s="133"/>
      <c r="C21" s="106"/>
      <c r="D21" s="106"/>
      <c r="E21" s="134"/>
      <c r="F21" s="106"/>
      <c r="G21" s="64" t="s">
        <v>12</v>
      </c>
      <c r="H21" s="83">
        <f>SUM(H6:H20)</f>
        <v>64800000</v>
      </c>
      <c r="I21" s="135"/>
      <c r="J21" s="137"/>
      <c r="K21" s="137"/>
      <c r="L21" s="137"/>
      <c r="M21" s="137"/>
      <c r="N21" s="137"/>
      <c r="O21" s="137"/>
      <c r="P21" s="137"/>
      <c r="Q21" s="137"/>
      <c r="R21" s="137"/>
      <c r="S21" s="137"/>
    </row>
  </sheetData>
  <mergeCells count="85">
    <mergeCell ref="B20:D20"/>
    <mergeCell ref="J20:K20"/>
    <mergeCell ref="L20:M20"/>
    <mergeCell ref="N20:O20"/>
    <mergeCell ref="P20:Q20"/>
    <mergeCell ref="R20:S20"/>
    <mergeCell ref="J18:K18"/>
    <mergeCell ref="L18:M18"/>
    <mergeCell ref="N18:O18"/>
    <mergeCell ref="P18:Q18"/>
    <mergeCell ref="R18:S18"/>
    <mergeCell ref="J19:K19"/>
    <mergeCell ref="L19:M19"/>
    <mergeCell ref="N19:O19"/>
    <mergeCell ref="P19:Q19"/>
    <mergeCell ref="R19:S19"/>
    <mergeCell ref="J16:K16"/>
    <mergeCell ref="L16:M16"/>
    <mergeCell ref="N16:O16"/>
    <mergeCell ref="P16:Q16"/>
    <mergeCell ref="R16:S16"/>
    <mergeCell ref="J17:K17"/>
    <mergeCell ref="L17:M17"/>
    <mergeCell ref="N17:O17"/>
    <mergeCell ref="P17:Q17"/>
    <mergeCell ref="R17:S17"/>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R1:S5"/>
    <mergeCell ref="A2:B2"/>
    <mergeCell ref="B3:C3"/>
    <mergeCell ref="A5:I5"/>
    <mergeCell ref="B1:E1"/>
    <mergeCell ref="J1:K5"/>
    <mergeCell ref="L1:M5"/>
    <mergeCell ref="N1:O5"/>
    <mergeCell ref="P1:Q5"/>
  </mergeCells>
  <pageMargins left="0.7" right="0.7" top="0.75" bottom="0.75" header="0.3" footer="0.3"/>
  <pageSetup paperSize="9" scale="37"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70" zoomScaleNormal="70" workbookViewId="0">
      <selection activeCell="H13" sqref="H13"/>
    </sheetView>
  </sheetViews>
  <sheetFormatPr defaultRowHeight="15" x14ac:dyDescent="0.25"/>
  <cols>
    <col min="1" max="1" width="9.85546875" style="36" customWidth="1"/>
    <col min="2" max="2" width="33.85546875" customWidth="1"/>
    <col min="3" max="3" width="29.7109375" customWidth="1"/>
    <col min="4" max="4" width="40.5703125" style="15" customWidth="1"/>
    <col min="5" max="5" width="15.28515625" style="21" customWidth="1"/>
    <col min="6" max="6" width="27.42578125" bestFit="1" customWidth="1"/>
    <col min="7" max="7" width="15.42578125" customWidth="1"/>
    <col min="8" max="8" width="22.8554687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25</v>
      </c>
      <c r="C1" s="259"/>
      <c r="D1" s="259"/>
      <c r="E1" s="260"/>
      <c r="F1" s="73"/>
      <c r="G1" s="73"/>
      <c r="H1" s="73"/>
      <c r="I1" s="104"/>
      <c r="J1" s="261" t="s">
        <v>326</v>
      </c>
      <c r="K1" s="262"/>
      <c r="L1" s="267" t="s">
        <v>26</v>
      </c>
      <c r="M1" s="262"/>
      <c r="N1" s="261" t="s">
        <v>27</v>
      </c>
      <c r="O1" s="268"/>
      <c r="P1" s="261" t="s">
        <v>327</v>
      </c>
      <c r="Q1" s="262"/>
      <c r="R1" s="261" t="s">
        <v>328</v>
      </c>
      <c r="S1" s="262"/>
    </row>
    <row r="2" spans="1:19" ht="19.5" customHeight="1" x14ac:dyDescent="0.25">
      <c r="A2" s="273" t="s">
        <v>1</v>
      </c>
      <c r="B2" s="274"/>
      <c r="C2" s="108"/>
      <c r="D2" s="110"/>
      <c r="E2" s="111"/>
      <c r="F2" s="105"/>
      <c r="G2" s="105"/>
      <c r="H2" s="73"/>
      <c r="I2" s="104"/>
      <c r="J2" s="263"/>
      <c r="K2" s="264"/>
      <c r="L2" s="263"/>
      <c r="M2" s="264"/>
      <c r="N2" s="269"/>
      <c r="O2" s="270"/>
      <c r="P2" s="263"/>
      <c r="Q2" s="264"/>
      <c r="R2" s="263"/>
      <c r="S2" s="264"/>
    </row>
    <row r="3" spans="1:19" ht="42.75" customHeight="1" x14ac:dyDescent="0.25">
      <c r="A3" s="91"/>
      <c r="B3" s="275" t="s">
        <v>335</v>
      </c>
      <c r="C3" s="276"/>
      <c r="D3" s="113" t="s">
        <v>2</v>
      </c>
      <c r="E3" s="111"/>
      <c r="F3" s="105"/>
      <c r="G3" s="105"/>
      <c r="H3" s="73"/>
      <c r="I3" s="104"/>
      <c r="J3" s="263"/>
      <c r="K3" s="264"/>
      <c r="L3" s="263"/>
      <c r="M3" s="264"/>
      <c r="N3" s="269"/>
      <c r="O3" s="270"/>
      <c r="P3" s="263"/>
      <c r="Q3" s="264"/>
      <c r="R3" s="263"/>
      <c r="S3" s="264"/>
    </row>
    <row r="4" spans="1:19" ht="42.75" x14ac:dyDescent="0.25">
      <c r="A4" s="125" t="s">
        <v>3</v>
      </c>
      <c r="B4" s="125" t="s">
        <v>4</v>
      </c>
      <c r="C4" s="125" t="s">
        <v>5</v>
      </c>
      <c r="D4" s="125" t="s">
        <v>6</v>
      </c>
      <c r="E4" s="126" t="s">
        <v>7</v>
      </c>
      <c r="F4" s="125" t="s">
        <v>8</v>
      </c>
      <c r="G4" s="127" t="s">
        <v>9</v>
      </c>
      <c r="H4" s="128" t="s">
        <v>43</v>
      </c>
      <c r="I4" s="129" t="s">
        <v>10</v>
      </c>
      <c r="J4" s="263"/>
      <c r="K4" s="264"/>
      <c r="L4" s="263"/>
      <c r="M4" s="264"/>
      <c r="N4" s="269"/>
      <c r="O4" s="270"/>
      <c r="P4" s="263"/>
      <c r="Q4" s="264"/>
      <c r="R4" s="263"/>
      <c r="S4" s="264"/>
    </row>
    <row r="5" spans="1:19" s="8" customFormat="1" ht="16.5" customHeight="1" thickBot="1" x14ac:dyDescent="0.3">
      <c r="A5" s="307" t="s">
        <v>35</v>
      </c>
      <c r="B5" s="308"/>
      <c r="C5" s="308"/>
      <c r="D5" s="308"/>
      <c r="E5" s="308"/>
      <c r="F5" s="308"/>
      <c r="G5" s="308"/>
      <c r="H5" s="308"/>
      <c r="I5" s="308"/>
      <c r="J5" s="265"/>
      <c r="K5" s="266"/>
      <c r="L5" s="265"/>
      <c r="M5" s="266"/>
      <c r="N5" s="271"/>
      <c r="O5" s="272"/>
      <c r="P5" s="265"/>
      <c r="Q5" s="266"/>
      <c r="R5" s="265"/>
      <c r="S5" s="266"/>
    </row>
    <row r="6" spans="1:19" ht="63" customHeight="1" x14ac:dyDescent="0.25">
      <c r="A6" s="91">
        <v>1</v>
      </c>
      <c r="B6" s="98" t="s">
        <v>129</v>
      </c>
      <c r="C6" s="99" t="s">
        <v>130</v>
      </c>
      <c r="D6" s="99" t="s">
        <v>131</v>
      </c>
      <c r="E6" s="100">
        <v>18000000</v>
      </c>
      <c r="F6" s="92"/>
      <c r="G6" s="182">
        <f>SUM(J6:S6)</f>
        <v>70</v>
      </c>
      <c r="H6" s="177">
        <v>12000000</v>
      </c>
      <c r="I6" s="166" t="s">
        <v>337</v>
      </c>
      <c r="J6" s="319">
        <v>11.5</v>
      </c>
      <c r="K6" s="319"/>
      <c r="L6" s="319">
        <v>18</v>
      </c>
      <c r="M6" s="319"/>
      <c r="N6" s="319">
        <v>16</v>
      </c>
      <c r="O6" s="319"/>
      <c r="P6" s="319">
        <v>12.833333333333334</v>
      </c>
      <c r="Q6" s="319"/>
      <c r="R6" s="319">
        <v>11.666666666666666</v>
      </c>
      <c r="S6" s="319"/>
    </row>
    <row r="7" spans="1:19" ht="171.75" x14ac:dyDescent="0.25">
      <c r="A7" s="89">
        <v>2</v>
      </c>
      <c r="B7" s="95" t="s">
        <v>132</v>
      </c>
      <c r="C7" s="95" t="s">
        <v>57</v>
      </c>
      <c r="D7" s="95" t="s">
        <v>58</v>
      </c>
      <c r="E7" s="97">
        <v>35000000</v>
      </c>
      <c r="F7" s="95" t="s">
        <v>317</v>
      </c>
      <c r="G7" s="182">
        <f>SUM(J7,L7,N7,P7,R7)</f>
        <v>0</v>
      </c>
      <c r="H7" s="176">
        <v>0</v>
      </c>
      <c r="I7" s="166"/>
      <c r="J7" s="318">
        <v>0</v>
      </c>
      <c r="K7" s="318"/>
      <c r="L7" s="318">
        <v>0</v>
      </c>
      <c r="M7" s="318"/>
      <c r="N7" s="318">
        <v>0</v>
      </c>
      <c r="O7" s="318"/>
      <c r="P7" s="318">
        <v>0</v>
      </c>
      <c r="Q7" s="318"/>
      <c r="R7" s="318">
        <v>0</v>
      </c>
      <c r="S7" s="318"/>
    </row>
    <row r="8" spans="1:19" ht="63" customHeight="1" x14ac:dyDescent="0.25">
      <c r="A8" s="91">
        <v>3</v>
      </c>
      <c r="B8" s="98" t="s">
        <v>133</v>
      </c>
      <c r="C8" s="99" t="s">
        <v>134</v>
      </c>
      <c r="D8" s="99" t="s">
        <v>135</v>
      </c>
      <c r="E8" s="100">
        <v>40000000</v>
      </c>
      <c r="F8" s="92"/>
      <c r="G8" s="182">
        <f t="shared" ref="G8:G19" si="0">SUM(J8,L8,N8,P8,R8)</f>
        <v>54</v>
      </c>
      <c r="H8" s="176">
        <v>4000000</v>
      </c>
      <c r="I8" s="166"/>
      <c r="J8" s="318">
        <v>11.5</v>
      </c>
      <c r="K8" s="318"/>
      <c r="L8" s="318">
        <v>11.5</v>
      </c>
      <c r="M8" s="318"/>
      <c r="N8" s="318">
        <v>8.6666666666666661</v>
      </c>
      <c r="O8" s="318"/>
      <c r="P8" s="318">
        <v>12</v>
      </c>
      <c r="Q8" s="318"/>
      <c r="R8" s="318">
        <v>10.333333333333334</v>
      </c>
      <c r="S8" s="318"/>
    </row>
    <row r="9" spans="1:19" ht="57.75" customHeight="1" x14ac:dyDescent="0.25">
      <c r="A9" s="91">
        <v>4</v>
      </c>
      <c r="B9" s="98" t="s">
        <v>136</v>
      </c>
      <c r="C9" s="99" t="s">
        <v>137</v>
      </c>
      <c r="D9" s="99" t="s">
        <v>138</v>
      </c>
      <c r="E9" s="100">
        <v>10000000</v>
      </c>
      <c r="F9" s="92"/>
      <c r="G9" s="182">
        <f t="shared" si="0"/>
        <v>65.5</v>
      </c>
      <c r="H9" s="176">
        <v>6500000</v>
      </c>
      <c r="I9" s="166"/>
      <c r="J9" s="318">
        <v>13.333333333333334</v>
      </c>
      <c r="K9" s="318"/>
      <c r="L9" s="318">
        <v>18</v>
      </c>
      <c r="M9" s="318"/>
      <c r="N9" s="318">
        <v>9.6666666666666661</v>
      </c>
      <c r="O9" s="318"/>
      <c r="P9" s="318">
        <v>12.333333333333334</v>
      </c>
      <c r="Q9" s="318"/>
      <c r="R9" s="318">
        <v>12.166666666666666</v>
      </c>
      <c r="S9" s="318"/>
    </row>
    <row r="10" spans="1:19" ht="64.5" customHeight="1" x14ac:dyDescent="0.25">
      <c r="A10" s="91">
        <v>5</v>
      </c>
      <c r="B10" s="98" t="s">
        <v>139</v>
      </c>
      <c r="C10" s="99" t="s">
        <v>140</v>
      </c>
      <c r="D10" s="99" t="s">
        <v>141</v>
      </c>
      <c r="E10" s="100">
        <v>30000000</v>
      </c>
      <c r="F10" s="92"/>
      <c r="G10" s="182">
        <f t="shared" si="0"/>
        <v>74.166666666666671</v>
      </c>
      <c r="H10" s="176">
        <v>14000000</v>
      </c>
      <c r="I10" s="166"/>
      <c r="J10" s="318">
        <v>18</v>
      </c>
      <c r="K10" s="318"/>
      <c r="L10" s="318">
        <v>19</v>
      </c>
      <c r="M10" s="318"/>
      <c r="N10" s="318">
        <v>5</v>
      </c>
      <c r="O10" s="318"/>
      <c r="P10" s="318">
        <v>18</v>
      </c>
      <c r="Q10" s="318"/>
      <c r="R10" s="318">
        <v>14.166666666666666</v>
      </c>
      <c r="S10" s="318"/>
    </row>
    <row r="11" spans="1:19" ht="63" customHeight="1" x14ac:dyDescent="0.25">
      <c r="A11" s="91">
        <v>6</v>
      </c>
      <c r="B11" s="98" t="s">
        <v>142</v>
      </c>
      <c r="C11" s="99" t="s">
        <v>143</v>
      </c>
      <c r="D11" s="99" t="s">
        <v>144</v>
      </c>
      <c r="E11" s="100">
        <v>25000000</v>
      </c>
      <c r="F11" s="92"/>
      <c r="G11" s="182">
        <f t="shared" si="0"/>
        <v>58.333333333333336</v>
      </c>
      <c r="H11" s="176">
        <v>4000000</v>
      </c>
      <c r="I11" s="166"/>
      <c r="J11" s="318">
        <v>12.166666666666666</v>
      </c>
      <c r="K11" s="318"/>
      <c r="L11" s="318">
        <v>11.333333333333334</v>
      </c>
      <c r="M11" s="318"/>
      <c r="N11" s="318">
        <v>12</v>
      </c>
      <c r="O11" s="318"/>
      <c r="P11" s="318">
        <v>11.5</v>
      </c>
      <c r="Q11" s="318"/>
      <c r="R11" s="318">
        <v>11.333333333333334</v>
      </c>
      <c r="S11" s="318"/>
    </row>
    <row r="12" spans="1:19" ht="66" customHeight="1" x14ac:dyDescent="0.25">
      <c r="A12" s="91">
        <v>7</v>
      </c>
      <c r="B12" s="98" t="s">
        <v>145</v>
      </c>
      <c r="C12" s="99" t="s">
        <v>146</v>
      </c>
      <c r="D12" s="99" t="s">
        <v>147</v>
      </c>
      <c r="E12" s="100">
        <v>12000000</v>
      </c>
      <c r="F12" s="92"/>
      <c r="G12" s="182">
        <f t="shared" si="0"/>
        <v>66.666666666666657</v>
      </c>
      <c r="H12" s="176">
        <v>6000000</v>
      </c>
      <c r="I12" s="166"/>
      <c r="J12" s="318">
        <v>15</v>
      </c>
      <c r="K12" s="318"/>
      <c r="L12" s="318">
        <v>18</v>
      </c>
      <c r="M12" s="318"/>
      <c r="N12" s="318">
        <v>7.666666666666667</v>
      </c>
      <c r="O12" s="318"/>
      <c r="P12" s="318">
        <v>17</v>
      </c>
      <c r="Q12" s="318"/>
      <c r="R12" s="318">
        <v>9</v>
      </c>
      <c r="S12" s="318"/>
    </row>
    <row r="13" spans="1:19" ht="63.75" customHeight="1" x14ac:dyDescent="0.25">
      <c r="A13" s="91">
        <v>8</v>
      </c>
      <c r="B13" s="98" t="s">
        <v>148</v>
      </c>
      <c r="C13" s="99" t="s">
        <v>149</v>
      </c>
      <c r="D13" s="99" t="s">
        <v>150</v>
      </c>
      <c r="E13" s="100">
        <v>15000000</v>
      </c>
      <c r="F13" s="92"/>
      <c r="G13" s="182">
        <f t="shared" si="0"/>
        <v>28.4</v>
      </c>
      <c r="H13" s="176">
        <v>0</v>
      </c>
      <c r="I13" s="166"/>
      <c r="J13" s="318">
        <v>6.8</v>
      </c>
      <c r="K13" s="318"/>
      <c r="L13" s="318">
        <v>4.8</v>
      </c>
      <c r="M13" s="318"/>
      <c r="N13" s="318">
        <v>4.4000000000000004</v>
      </c>
      <c r="O13" s="318"/>
      <c r="P13" s="318">
        <v>6.4</v>
      </c>
      <c r="Q13" s="318"/>
      <c r="R13" s="318">
        <v>6</v>
      </c>
      <c r="S13" s="318"/>
    </row>
    <row r="14" spans="1:19" ht="51.75" customHeight="1" x14ac:dyDescent="0.25">
      <c r="A14" s="91">
        <v>9</v>
      </c>
      <c r="B14" s="98" t="s">
        <v>151</v>
      </c>
      <c r="C14" s="99" t="s">
        <v>152</v>
      </c>
      <c r="D14" s="99" t="s">
        <v>153</v>
      </c>
      <c r="E14" s="100">
        <v>25000000</v>
      </c>
      <c r="F14" s="92"/>
      <c r="G14" s="182">
        <f t="shared" si="0"/>
        <v>51.5</v>
      </c>
      <c r="H14" s="176">
        <v>5000000</v>
      </c>
      <c r="I14" s="166"/>
      <c r="J14" s="318">
        <v>11.833333333333334</v>
      </c>
      <c r="K14" s="318"/>
      <c r="L14" s="318">
        <v>10.833333333333334</v>
      </c>
      <c r="M14" s="318"/>
      <c r="N14" s="318">
        <v>7</v>
      </c>
      <c r="O14" s="318"/>
      <c r="P14" s="318">
        <v>11.666666666666666</v>
      </c>
      <c r="Q14" s="318"/>
      <c r="R14" s="318">
        <v>10.166666666666666</v>
      </c>
      <c r="S14" s="318"/>
    </row>
    <row r="15" spans="1:19" ht="61.5" customHeight="1" x14ac:dyDescent="0.25">
      <c r="A15" s="91">
        <v>10</v>
      </c>
      <c r="B15" s="98" t="s">
        <v>154</v>
      </c>
      <c r="C15" s="99" t="s">
        <v>155</v>
      </c>
      <c r="D15" s="99" t="s">
        <v>156</v>
      </c>
      <c r="E15" s="100">
        <v>48000000</v>
      </c>
      <c r="F15" s="92"/>
      <c r="G15" s="182">
        <f t="shared" si="0"/>
        <v>50.5</v>
      </c>
      <c r="H15" s="176">
        <v>3000000</v>
      </c>
      <c r="I15" s="166"/>
      <c r="J15" s="319">
        <v>11.666666666666666</v>
      </c>
      <c r="K15" s="319"/>
      <c r="L15" s="294">
        <v>9.1666666666666661</v>
      </c>
      <c r="M15" s="295"/>
      <c r="N15" s="319">
        <v>7.166666666666667</v>
      </c>
      <c r="O15" s="319"/>
      <c r="P15" s="319">
        <v>11.833333333333334</v>
      </c>
      <c r="Q15" s="319"/>
      <c r="R15" s="319">
        <v>10.666666666666666</v>
      </c>
      <c r="S15" s="294"/>
    </row>
    <row r="16" spans="1:19" ht="61.5" customHeight="1" x14ac:dyDescent="0.25">
      <c r="A16" s="91">
        <v>11</v>
      </c>
      <c r="B16" s="98" t="s">
        <v>157</v>
      </c>
      <c r="C16" s="99" t="s">
        <v>158</v>
      </c>
      <c r="D16" s="99" t="s">
        <v>159</v>
      </c>
      <c r="E16" s="100">
        <v>29800000</v>
      </c>
      <c r="F16" s="92"/>
      <c r="G16" s="182">
        <f t="shared" si="0"/>
        <v>68.833333333333343</v>
      </c>
      <c r="H16" s="176">
        <v>8000000</v>
      </c>
      <c r="I16" s="166"/>
      <c r="J16" s="319">
        <v>17</v>
      </c>
      <c r="K16" s="319"/>
      <c r="L16" s="294">
        <v>16</v>
      </c>
      <c r="M16" s="295"/>
      <c r="N16" s="319">
        <v>17</v>
      </c>
      <c r="O16" s="319"/>
      <c r="P16" s="319">
        <v>10.833333333333334</v>
      </c>
      <c r="Q16" s="319"/>
      <c r="R16" s="319">
        <v>8</v>
      </c>
      <c r="S16" s="294"/>
    </row>
    <row r="17" spans="1:19" ht="61.5" customHeight="1" x14ac:dyDescent="0.25">
      <c r="A17" s="91">
        <v>12</v>
      </c>
      <c r="B17" s="98" t="s">
        <v>160</v>
      </c>
      <c r="C17" s="99" t="s">
        <v>161</v>
      </c>
      <c r="D17" s="99" t="s">
        <v>162</v>
      </c>
      <c r="E17" s="100">
        <v>35000000</v>
      </c>
      <c r="F17" s="92"/>
      <c r="G17" s="182">
        <f t="shared" si="0"/>
        <v>27.2</v>
      </c>
      <c r="H17" s="176">
        <v>500000</v>
      </c>
      <c r="I17" s="166"/>
      <c r="J17" s="319">
        <v>4.2</v>
      </c>
      <c r="K17" s="319"/>
      <c r="L17" s="294">
        <v>8</v>
      </c>
      <c r="M17" s="295"/>
      <c r="N17" s="319">
        <v>6.4</v>
      </c>
      <c r="O17" s="319"/>
      <c r="P17" s="319">
        <v>5.2</v>
      </c>
      <c r="Q17" s="319"/>
      <c r="R17" s="319">
        <v>3.4</v>
      </c>
      <c r="S17" s="294"/>
    </row>
    <row r="18" spans="1:19" ht="61.5" customHeight="1" x14ac:dyDescent="0.25">
      <c r="A18" s="91">
        <v>13</v>
      </c>
      <c r="B18" s="98" t="s">
        <v>163</v>
      </c>
      <c r="C18" s="99" t="s">
        <v>164</v>
      </c>
      <c r="D18" s="99" t="s">
        <v>165</v>
      </c>
      <c r="E18" s="100">
        <v>12500000</v>
      </c>
      <c r="F18" s="92"/>
      <c r="G18" s="182">
        <f t="shared" si="0"/>
        <v>53</v>
      </c>
      <c r="H18" s="176">
        <v>500000</v>
      </c>
      <c r="I18" s="166"/>
      <c r="J18" s="319">
        <v>14</v>
      </c>
      <c r="K18" s="319"/>
      <c r="L18" s="294">
        <v>6</v>
      </c>
      <c r="M18" s="295"/>
      <c r="N18" s="319">
        <v>14</v>
      </c>
      <c r="O18" s="319"/>
      <c r="P18" s="319">
        <v>13</v>
      </c>
      <c r="Q18" s="319"/>
      <c r="R18" s="319">
        <v>6</v>
      </c>
      <c r="S18" s="294"/>
    </row>
    <row r="19" spans="1:19" ht="64.5" customHeight="1" x14ac:dyDescent="0.25">
      <c r="A19" s="91">
        <v>14</v>
      </c>
      <c r="B19" s="98" t="s">
        <v>166</v>
      </c>
      <c r="C19" s="99" t="s">
        <v>167</v>
      </c>
      <c r="D19" s="99" t="s">
        <v>168</v>
      </c>
      <c r="E19" s="100">
        <v>8000000</v>
      </c>
      <c r="F19" s="92"/>
      <c r="G19" s="182">
        <f t="shared" si="0"/>
        <v>20</v>
      </c>
      <c r="H19" s="176">
        <v>300000</v>
      </c>
      <c r="I19" s="166"/>
      <c r="J19" s="319">
        <v>4</v>
      </c>
      <c r="K19" s="319"/>
      <c r="L19" s="294">
        <v>5</v>
      </c>
      <c r="M19" s="295"/>
      <c r="N19" s="319">
        <v>3.2</v>
      </c>
      <c r="O19" s="319"/>
      <c r="P19" s="319">
        <v>4.2</v>
      </c>
      <c r="Q19" s="319"/>
      <c r="R19" s="319">
        <v>3.6</v>
      </c>
      <c r="S19" s="294"/>
    </row>
    <row r="20" spans="1:19" ht="18" x14ac:dyDescent="0.25">
      <c r="A20" s="121"/>
      <c r="B20" s="314" t="s">
        <v>11</v>
      </c>
      <c r="C20" s="314"/>
      <c r="D20" s="314"/>
      <c r="E20" s="96">
        <f>SUM(E6:E19)</f>
        <v>343300000</v>
      </c>
      <c r="F20" s="130"/>
      <c r="G20" s="130"/>
      <c r="H20" s="74"/>
      <c r="I20" s="74"/>
      <c r="J20" s="312"/>
      <c r="K20" s="312"/>
      <c r="L20" s="312"/>
      <c r="M20" s="312"/>
      <c r="N20" s="313"/>
      <c r="O20" s="315"/>
      <c r="P20" s="312"/>
      <c r="Q20" s="312"/>
      <c r="R20" s="312"/>
      <c r="S20" s="313"/>
    </row>
    <row r="21" spans="1:19" ht="29.25" x14ac:dyDescent="0.25">
      <c r="A21" s="132"/>
      <c r="B21" s="133"/>
      <c r="C21" s="106"/>
      <c r="D21" s="106"/>
      <c r="E21" s="134"/>
      <c r="F21" s="106"/>
      <c r="G21" s="64" t="s">
        <v>12</v>
      </c>
      <c r="H21" s="83">
        <f>SUM(H6:H20)</f>
        <v>63800000</v>
      </c>
      <c r="I21" s="135"/>
      <c r="J21" s="136"/>
      <c r="K21" s="136"/>
      <c r="L21" s="136"/>
      <c r="M21" s="136"/>
      <c r="N21" s="136"/>
      <c r="O21" s="136"/>
      <c r="P21" s="136"/>
      <c r="Q21" s="136"/>
      <c r="R21" s="136"/>
      <c r="S21" s="136"/>
    </row>
  </sheetData>
  <mergeCells count="85">
    <mergeCell ref="J18:K18"/>
    <mergeCell ref="L18:M18"/>
    <mergeCell ref="N18:O18"/>
    <mergeCell ref="P18:Q18"/>
    <mergeCell ref="R18:S18"/>
    <mergeCell ref="B20:D20"/>
    <mergeCell ref="J20:K20"/>
    <mergeCell ref="L20:M20"/>
    <mergeCell ref="N20:O20"/>
    <mergeCell ref="P20:Q20"/>
    <mergeCell ref="R20:S20"/>
    <mergeCell ref="J16:K16"/>
    <mergeCell ref="L16:M16"/>
    <mergeCell ref="N16:O16"/>
    <mergeCell ref="P16:Q16"/>
    <mergeCell ref="R16:S16"/>
    <mergeCell ref="J17:K17"/>
    <mergeCell ref="L17:M17"/>
    <mergeCell ref="N17:O17"/>
    <mergeCell ref="P17:Q17"/>
    <mergeCell ref="R17:S17"/>
    <mergeCell ref="J19:K19"/>
    <mergeCell ref="L19:M19"/>
    <mergeCell ref="N19:O19"/>
    <mergeCell ref="P19:Q19"/>
    <mergeCell ref="R19:S19"/>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R1:S5"/>
    <mergeCell ref="A2:B2"/>
    <mergeCell ref="B3:C3"/>
    <mergeCell ref="A5:I5"/>
    <mergeCell ref="B1:E1"/>
    <mergeCell ref="J1:K5"/>
    <mergeCell ref="L1:M5"/>
    <mergeCell ref="N1:O5"/>
    <mergeCell ref="P1:Q5"/>
  </mergeCells>
  <pageMargins left="0.7" right="0.7" top="0.75" bottom="0.75" header="0.3" footer="0.3"/>
  <pageSetup paperSize="9" scale="37"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70" zoomScaleNormal="70" workbookViewId="0">
      <selection activeCell="J12" sqref="J12:K12"/>
    </sheetView>
  </sheetViews>
  <sheetFormatPr defaultRowHeight="15" x14ac:dyDescent="0.25"/>
  <cols>
    <col min="1" max="1" width="9.85546875" style="36" customWidth="1"/>
    <col min="2" max="2" width="33.85546875" customWidth="1"/>
    <col min="3" max="3" width="29.7109375" customWidth="1"/>
    <col min="4" max="4" width="40.5703125" style="15" customWidth="1"/>
    <col min="5" max="5" width="15.28515625" style="21" customWidth="1"/>
    <col min="6" max="6" width="27.42578125" bestFit="1" customWidth="1"/>
    <col min="7" max="7" width="15.42578125" customWidth="1"/>
    <col min="8" max="8" width="22.8554687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25</v>
      </c>
      <c r="C1" s="259"/>
      <c r="D1" s="259"/>
      <c r="E1" s="260"/>
      <c r="F1" s="73"/>
      <c r="G1" s="73"/>
      <c r="H1" s="73"/>
      <c r="I1" s="104"/>
      <c r="J1" s="261" t="s">
        <v>326</v>
      </c>
      <c r="K1" s="262"/>
      <c r="L1" s="267" t="s">
        <v>26</v>
      </c>
      <c r="M1" s="262"/>
      <c r="N1" s="261" t="s">
        <v>27</v>
      </c>
      <c r="O1" s="268"/>
      <c r="P1" s="261" t="s">
        <v>327</v>
      </c>
      <c r="Q1" s="262"/>
      <c r="R1" s="261" t="s">
        <v>328</v>
      </c>
      <c r="S1" s="262"/>
    </row>
    <row r="2" spans="1:19" ht="19.5" customHeight="1" x14ac:dyDescent="0.25">
      <c r="A2" s="273" t="s">
        <v>1</v>
      </c>
      <c r="B2" s="274"/>
      <c r="C2" s="108"/>
      <c r="D2" s="110"/>
      <c r="E2" s="111"/>
      <c r="F2" s="105"/>
      <c r="G2" s="105"/>
      <c r="H2" s="73"/>
      <c r="I2" s="104"/>
      <c r="J2" s="263"/>
      <c r="K2" s="264"/>
      <c r="L2" s="263"/>
      <c r="M2" s="264"/>
      <c r="N2" s="269"/>
      <c r="O2" s="270"/>
      <c r="P2" s="263"/>
      <c r="Q2" s="264"/>
      <c r="R2" s="263"/>
      <c r="S2" s="264"/>
    </row>
    <row r="3" spans="1:19" ht="42.75" customHeight="1" x14ac:dyDescent="0.25">
      <c r="A3" s="91"/>
      <c r="B3" s="275" t="s">
        <v>335</v>
      </c>
      <c r="C3" s="276"/>
      <c r="D3" s="113" t="s">
        <v>2</v>
      </c>
      <c r="E3" s="111"/>
      <c r="F3" s="105"/>
      <c r="G3" s="105"/>
      <c r="H3" s="73"/>
      <c r="I3" s="104"/>
      <c r="J3" s="263"/>
      <c r="K3" s="264"/>
      <c r="L3" s="263"/>
      <c r="M3" s="264"/>
      <c r="N3" s="269"/>
      <c r="O3" s="270"/>
      <c r="P3" s="263"/>
      <c r="Q3" s="264"/>
      <c r="R3" s="263"/>
      <c r="S3" s="264"/>
    </row>
    <row r="4" spans="1:19" ht="42.75" x14ac:dyDescent="0.25">
      <c r="A4" s="125" t="s">
        <v>3</v>
      </c>
      <c r="B4" s="125" t="s">
        <v>4</v>
      </c>
      <c r="C4" s="125" t="s">
        <v>5</v>
      </c>
      <c r="D4" s="125" t="s">
        <v>6</v>
      </c>
      <c r="E4" s="126" t="s">
        <v>7</v>
      </c>
      <c r="F4" s="125" t="s">
        <v>8</v>
      </c>
      <c r="G4" s="127" t="s">
        <v>9</v>
      </c>
      <c r="H4" s="128" t="s">
        <v>43</v>
      </c>
      <c r="I4" s="129" t="s">
        <v>10</v>
      </c>
      <c r="J4" s="263"/>
      <c r="K4" s="264"/>
      <c r="L4" s="263"/>
      <c r="M4" s="264"/>
      <c r="N4" s="269"/>
      <c r="O4" s="270"/>
      <c r="P4" s="263"/>
      <c r="Q4" s="264"/>
      <c r="R4" s="263"/>
      <c r="S4" s="264"/>
    </row>
    <row r="5" spans="1:19" s="8" customFormat="1" ht="16.5" customHeight="1" thickBot="1" x14ac:dyDescent="0.3">
      <c r="A5" s="307" t="s">
        <v>35</v>
      </c>
      <c r="B5" s="308"/>
      <c r="C5" s="308"/>
      <c r="D5" s="308"/>
      <c r="E5" s="308"/>
      <c r="F5" s="308"/>
      <c r="G5" s="308"/>
      <c r="H5" s="308"/>
      <c r="I5" s="308"/>
      <c r="J5" s="265"/>
      <c r="K5" s="266"/>
      <c r="L5" s="265"/>
      <c r="M5" s="266"/>
      <c r="N5" s="271"/>
      <c r="O5" s="272"/>
      <c r="P5" s="265"/>
      <c r="Q5" s="266"/>
      <c r="R5" s="265"/>
      <c r="S5" s="266"/>
    </row>
    <row r="6" spans="1:19" ht="63" customHeight="1" x14ac:dyDescent="0.25">
      <c r="A6" s="91">
        <v>1</v>
      </c>
      <c r="B6" s="98" t="s">
        <v>129</v>
      </c>
      <c r="C6" s="99" t="s">
        <v>130</v>
      </c>
      <c r="D6" s="99" t="s">
        <v>131</v>
      </c>
      <c r="E6" s="100">
        <v>18000000</v>
      </c>
      <c r="F6" s="92"/>
      <c r="G6" s="94">
        <f>SUM(J6:S6)</f>
        <v>57</v>
      </c>
      <c r="H6" s="80">
        <v>12000000</v>
      </c>
      <c r="I6" s="67"/>
      <c r="J6" s="298">
        <v>12</v>
      </c>
      <c r="K6" s="298"/>
      <c r="L6" s="298">
        <v>12</v>
      </c>
      <c r="M6" s="298"/>
      <c r="N6" s="298">
        <v>12</v>
      </c>
      <c r="O6" s="298"/>
      <c r="P6" s="298">
        <v>11</v>
      </c>
      <c r="Q6" s="298"/>
      <c r="R6" s="298">
        <v>10</v>
      </c>
      <c r="S6" s="298"/>
    </row>
    <row r="7" spans="1:19" ht="171.75" x14ac:dyDescent="0.25">
      <c r="A7" s="89">
        <v>2</v>
      </c>
      <c r="B7" s="95" t="s">
        <v>132</v>
      </c>
      <c r="C7" s="95" t="s">
        <v>57</v>
      </c>
      <c r="D7" s="95" t="s">
        <v>58</v>
      </c>
      <c r="E7" s="97">
        <v>35000000</v>
      </c>
      <c r="F7" s="95" t="s">
        <v>317</v>
      </c>
      <c r="G7" s="94">
        <f>SUM(J7,L7,N7,P7,R7)</f>
        <v>0</v>
      </c>
      <c r="H7" s="67"/>
      <c r="I7" s="67"/>
      <c r="J7" s="280"/>
      <c r="K7" s="280"/>
      <c r="L7" s="280"/>
      <c r="M7" s="280"/>
      <c r="N7" s="280"/>
      <c r="O7" s="280"/>
      <c r="P7" s="280"/>
      <c r="Q7" s="280"/>
      <c r="R7" s="280"/>
      <c r="S7" s="280"/>
    </row>
    <row r="8" spans="1:19" ht="63" customHeight="1" x14ac:dyDescent="0.25">
      <c r="A8" s="91">
        <v>3</v>
      </c>
      <c r="B8" s="98" t="s">
        <v>133</v>
      </c>
      <c r="C8" s="99" t="s">
        <v>134</v>
      </c>
      <c r="D8" s="99" t="s">
        <v>135</v>
      </c>
      <c r="E8" s="100">
        <v>40000000</v>
      </c>
      <c r="F8" s="92"/>
      <c r="G8" s="94">
        <f t="shared" ref="G8:G19" si="0">SUM(J8,L8,N8,P8,R8)</f>
        <v>54</v>
      </c>
      <c r="H8" s="67">
        <v>4000000</v>
      </c>
      <c r="I8" s="67"/>
      <c r="J8" s="280">
        <v>14</v>
      </c>
      <c r="K8" s="280"/>
      <c r="L8" s="280">
        <v>10</v>
      </c>
      <c r="M8" s="280"/>
      <c r="N8" s="280">
        <v>10</v>
      </c>
      <c r="O8" s="280"/>
      <c r="P8" s="280">
        <v>13</v>
      </c>
      <c r="Q8" s="280"/>
      <c r="R8" s="280">
        <v>7</v>
      </c>
      <c r="S8" s="280"/>
    </row>
    <row r="9" spans="1:19" ht="75" customHeight="1" x14ac:dyDescent="0.25">
      <c r="A9" s="91">
        <v>4</v>
      </c>
      <c r="B9" s="98" t="s">
        <v>136</v>
      </c>
      <c r="C9" s="99" t="s">
        <v>137</v>
      </c>
      <c r="D9" s="99" t="s">
        <v>138</v>
      </c>
      <c r="E9" s="100">
        <v>10000000</v>
      </c>
      <c r="F9" s="92"/>
      <c r="G9" s="94">
        <f t="shared" si="0"/>
        <v>59</v>
      </c>
      <c r="H9" s="67">
        <v>7800000</v>
      </c>
      <c r="I9" s="67"/>
      <c r="J9" s="280">
        <v>11</v>
      </c>
      <c r="K9" s="280"/>
      <c r="L9" s="280">
        <v>18</v>
      </c>
      <c r="M9" s="280"/>
      <c r="N9" s="280">
        <v>10</v>
      </c>
      <c r="O9" s="280"/>
      <c r="P9" s="280">
        <v>7</v>
      </c>
      <c r="Q9" s="280"/>
      <c r="R9" s="280">
        <v>13</v>
      </c>
      <c r="S9" s="280"/>
    </row>
    <row r="10" spans="1:19" ht="64.5" customHeight="1" x14ac:dyDescent="0.25">
      <c r="A10" s="91">
        <v>5</v>
      </c>
      <c r="B10" s="98" t="s">
        <v>139</v>
      </c>
      <c r="C10" s="99" t="s">
        <v>140</v>
      </c>
      <c r="D10" s="99" t="s">
        <v>141</v>
      </c>
      <c r="E10" s="100">
        <v>30000000</v>
      </c>
      <c r="F10" s="92"/>
      <c r="G10" s="94">
        <f t="shared" si="0"/>
        <v>65</v>
      </c>
      <c r="H10" s="67">
        <v>18000000</v>
      </c>
      <c r="I10" s="67"/>
      <c r="J10" s="280">
        <v>13</v>
      </c>
      <c r="K10" s="280"/>
      <c r="L10" s="280">
        <v>15</v>
      </c>
      <c r="M10" s="280"/>
      <c r="N10" s="280">
        <v>10</v>
      </c>
      <c r="O10" s="280"/>
      <c r="P10" s="280">
        <v>8</v>
      </c>
      <c r="Q10" s="280"/>
      <c r="R10" s="280">
        <v>19</v>
      </c>
      <c r="S10" s="280"/>
    </row>
    <row r="11" spans="1:19" ht="63" customHeight="1" x14ac:dyDescent="0.25">
      <c r="A11" s="91">
        <v>6</v>
      </c>
      <c r="B11" s="98" t="s">
        <v>142</v>
      </c>
      <c r="C11" s="99" t="s">
        <v>143</v>
      </c>
      <c r="D11" s="99" t="s">
        <v>144</v>
      </c>
      <c r="E11" s="100">
        <v>25000000</v>
      </c>
      <c r="F11" s="92"/>
      <c r="G11" s="94">
        <f t="shared" si="0"/>
        <v>52</v>
      </c>
      <c r="H11" s="67">
        <v>5000000</v>
      </c>
      <c r="I11" s="67"/>
      <c r="J11" s="280">
        <v>10</v>
      </c>
      <c r="K11" s="280"/>
      <c r="L11" s="280">
        <v>12</v>
      </c>
      <c r="M11" s="280"/>
      <c r="N11" s="280">
        <v>9</v>
      </c>
      <c r="O11" s="280"/>
      <c r="P11" s="280">
        <v>11</v>
      </c>
      <c r="Q11" s="280"/>
      <c r="R11" s="280">
        <v>10</v>
      </c>
      <c r="S11" s="280"/>
    </row>
    <row r="12" spans="1:19" ht="66" customHeight="1" x14ac:dyDescent="0.25">
      <c r="A12" s="91">
        <v>7</v>
      </c>
      <c r="B12" s="98" t="s">
        <v>145</v>
      </c>
      <c r="C12" s="99" t="s">
        <v>146</v>
      </c>
      <c r="D12" s="99" t="s">
        <v>147</v>
      </c>
      <c r="E12" s="100">
        <v>12000000</v>
      </c>
      <c r="F12" s="92"/>
      <c r="G12" s="94">
        <f t="shared" si="0"/>
        <v>63</v>
      </c>
      <c r="H12" s="67">
        <v>9000000</v>
      </c>
      <c r="I12" s="67"/>
      <c r="J12" s="280">
        <v>14</v>
      </c>
      <c r="K12" s="280"/>
      <c r="L12" s="280">
        <v>18</v>
      </c>
      <c r="M12" s="280"/>
      <c r="N12" s="280">
        <v>10</v>
      </c>
      <c r="O12" s="280"/>
      <c r="P12" s="280">
        <v>14</v>
      </c>
      <c r="Q12" s="280"/>
      <c r="R12" s="280">
        <v>7</v>
      </c>
      <c r="S12" s="280"/>
    </row>
    <row r="13" spans="1:19" ht="63.75" customHeight="1" x14ac:dyDescent="0.25">
      <c r="A13" s="91">
        <v>8</v>
      </c>
      <c r="B13" s="98" t="s">
        <v>148</v>
      </c>
      <c r="C13" s="99" t="s">
        <v>149</v>
      </c>
      <c r="D13" s="99" t="s">
        <v>150</v>
      </c>
      <c r="E13" s="100">
        <v>15000000</v>
      </c>
      <c r="F13" s="92"/>
      <c r="G13" s="94">
        <f t="shared" si="0"/>
        <v>49</v>
      </c>
      <c r="H13" s="67">
        <v>0</v>
      </c>
      <c r="I13" s="67"/>
      <c r="J13" s="280">
        <v>12</v>
      </c>
      <c r="K13" s="280"/>
      <c r="L13" s="280">
        <v>10</v>
      </c>
      <c r="M13" s="280"/>
      <c r="N13" s="280">
        <v>8</v>
      </c>
      <c r="O13" s="280"/>
      <c r="P13" s="280">
        <v>9</v>
      </c>
      <c r="Q13" s="280"/>
      <c r="R13" s="280">
        <v>10</v>
      </c>
      <c r="S13" s="280"/>
    </row>
    <row r="14" spans="1:19" ht="51.75" customHeight="1" x14ac:dyDescent="0.25">
      <c r="A14" s="91">
        <v>9</v>
      </c>
      <c r="B14" s="98" t="s">
        <v>151</v>
      </c>
      <c r="C14" s="99" t="s">
        <v>152</v>
      </c>
      <c r="D14" s="99" t="s">
        <v>153</v>
      </c>
      <c r="E14" s="100">
        <v>25000000</v>
      </c>
      <c r="F14" s="92"/>
      <c r="G14" s="94">
        <f t="shared" si="0"/>
        <v>51</v>
      </c>
      <c r="H14" s="67">
        <v>3000000</v>
      </c>
      <c r="I14" s="67"/>
      <c r="J14" s="280">
        <v>10</v>
      </c>
      <c r="K14" s="280"/>
      <c r="L14" s="280">
        <v>15</v>
      </c>
      <c r="M14" s="280"/>
      <c r="N14" s="280">
        <v>8</v>
      </c>
      <c r="O14" s="280"/>
      <c r="P14" s="280">
        <v>8</v>
      </c>
      <c r="Q14" s="280"/>
      <c r="R14" s="280">
        <v>10</v>
      </c>
      <c r="S14" s="280"/>
    </row>
    <row r="15" spans="1:19" ht="61.5" customHeight="1" x14ac:dyDescent="0.25">
      <c r="A15" s="91">
        <v>10</v>
      </c>
      <c r="B15" s="98" t="s">
        <v>154</v>
      </c>
      <c r="C15" s="99" t="s">
        <v>155</v>
      </c>
      <c r="D15" s="99" t="s">
        <v>156</v>
      </c>
      <c r="E15" s="100">
        <v>48000000</v>
      </c>
      <c r="F15" s="92"/>
      <c r="G15" s="94">
        <f t="shared" si="0"/>
        <v>51</v>
      </c>
      <c r="H15" s="67">
        <v>4000000</v>
      </c>
      <c r="I15" s="67"/>
      <c r="J15" s="280">
        <v>10</v>
      </c>
      <c r="K15" s="280"/>
      <c r="L15" s="280">
        <v>12</v>
      </c>
      <c r="M15" s="280"/>
      <c r="N15" s="280">
        <v>10</v>
      </c>
      <c r="O15" s="280"/>
      <c r="P15" s="280">
        <v>9</v>
      </c>
      <c r="Q15" s="280"/>
      <c r="R15" s="280">
        <v>10</v>
      </c>
      <c r="S15" s="280"/>
    </row>
    <row r="16" spans="1:19" ht="61.5" customHeight="1" x14ac:dyDescent="0.25">
      <c r="A16" s="91">
        <v>11</v>
      </c>
      <c r="B16" s="98" t="s">
        <v>157</v>
      </c>
      <c r="C16" s="99" t="s">
        <v>158</v>
      </c>
      <c r="D16" s="99" t="s">
        <v>159</v>
      </c>
      <c r="E16" s="100">
        <v>29800000</v>
      </c>
      <c r="F16" s="92"/>
      <c r="G16" s="94">
        <f t="shared" si="0"/>
        <v>60</v>
      </c>
      <c r="H16" s="67">
        <v>0</v>
      </c>
      <c r="I16" s="67"/>
      <c r="J16" s="280">
        <v>14</v>
      </c>
      <c r="K16" s="280"/>
      <c r="L16" s="280">
        <v>10</v>
      </c>
      <c r="M16" s="280"/>
      <c r="N16" s="280">
        <v>8</v>
      </c>
      <c r="O16" s="280"/>
      <c r="P16" s="280">
        <v>14</v>
      </c>
      <c r="Q16" s="280"/>
      <c r="R16" s="280">
        <v>14</v>
      </c>
      <c r="S16" s="280"/>
    </row>
    <row r="17" spans="1:19" ht="61.5" customHeight="1" x14ac:dyDescent="0.25">
      <c r="A17" s="91">
        <v>12</v>
      </c>
      <c r="B17" s="98" t="s">
        <v>160</v>
      </c>
      <c r="C17" s="99" t="s">
        <v>161</v>
      </c>
      <c r="D17" s="99" t="s">
        <v>162</v>
      </c>
      <c r="E17" s="100">
        <v>35000000</v>
      </c>
      <c r="F17" s="92"/>
      <c r="G17" s="94">
        <f t="shared" si="0"/>
        <v>30</v>
      </c>
      <c r="H17" s="67">
        <v>0</v>
      </c>
      <c r="I17" s="67"/>
      <c r="J17" s="280">
        <v>0</v>
      </c>
      <c r="K17" s="280"/>
      <c r="L17" s="280">
        <v>15</v>
      </c>
      <c r="M17" s="280"/>
      <c r="N17" s="280">
        <v>15</v>
      </c>
      <c r="O17" s="280"/>
      <c r="P17" s="280">
        <v>0</v>
      </c>
      <c r="Q17" s="280"/>
      <c r="R17" s="280">
        <v>0</v>
      </c>
      <c r="S17" s="280"/>
    </row>
    <row r="18" spans="1:19" ht="61.5" customHeight="1" x14ac:dyDescent="0.25">
      <c r="A18" s="91">
        <v>13</v>
      </c>
      <c r="B18" s="98" t="s">
        <v>163</v>
      </c>
      <c r="C18" s="99" t="s">
        <v>164</v>
      </c>
      <c r="D18" s="99" t="s">
        <v>165</v>
      </c>
      <c r="E18" s="100">
        <v>12500000</v>
      </c>
      <c r="F18" s="92"/>
      <c r="G18" s="94">
        <f t="shared" si="0"/>
        <v>51</v>
      </c>
      <c r="H18" s="67">
        <v>2000000</v>
      </c>
      <c r="I18" s="67"/>
      <c r="J18" s="280">
        <v>13</v>
      </c>
      <c r="K18" s="280"/>
      <c r="L18" s="280">
        <v>10</v>
      </c>
      <c r="M18" s="280"/>
      <c r="N18" s="280">
        <v>8</v>
      </c>
      <c r="O18" s="280"/>
      <c r="P18" s="280">
        <v>10</v>
      </c>
      <c r="Q18" s="280"/>
      <c r="R18" s="280">
        <v>10</v>
      </c>
      <c r="S18" s="280"/>
    </row>
    <row r="19" spans="1:19" ht="64.5" customHeight="1" x14ac:dyDescent="0.25">
      <c r="A19" s="91">
        <v>14</v>
      </c>
      <c r="B19" s="98" t="s">
        <v>166</v>
      </c>
      <c r="C19" s="99" t="s">
        <v>167</v>
      </c>
      <c r="D19" s="99" t="s">
        <v>168</v>
      </c>
      <c r="E19" s="100">
        <v>8000000</v>
      </c>
      <c r="F19" s="92"/>
      <c r="G19" s="94">
        <f t="shared" si="0"/>
        <v>0</v>
      </c>
      <c r="H19" s="67">
        <v>0</v>
      </c>
      <c r="I19" s="67"/>
      <c r="J19" s="280">
        <v>0</v>
      </c>
      <c r="K19" s="280"/>
      <c r="L19" s="280">
        <v>0</v>
      </c>
      <c r="M19" s="280"/>
      <c r="N19" s="280">
        <v>0</v>
      </c>
      <c r="O19" s="280"/>
      <c r="P19" s="280">
        <v>0</v>
      </c>
      <c r="Q19" s="280"/>
      <c r="R19" s="280">
        <v>0</v>
      </c>
      <c r="S19" s="280"/>
    </row>
    <row r="20" spans="1:19" x14ac:dyDescent="0.25">
      <c r="A20" s="121"/>
      <c r="B20" s="314" t="s">
        <v>11</v>
      </c>
      <c r="C20" s="314"/>
      <c r="D20" s="314"/>
      <c r="E20" s="96">
        <f>SUM(E6:E19)</f>
        <v>343300000</v>
      </c>
      <c r="F20" s="130"/>
      <c r="G20" s="130"/>
      <c r="H20" s="2"/>
      <c r="I20" s="2"/>
      <c r="J20" s="320"/>
      <c r="K20" s="320"/>
      <c r="L20" s="320"/>
      <c r="M20" s="320"/>
      <c r="N20" s="321"/>
      <c r="O20" s="322"/>
      <c r="P20" s="320"/>
      <c r="Q20" s="320"/>
      <c r="R20" s="320"/>
      <c r="S20" s="321"/>
    </row>
    <row r="21" spans="1:19" ht="29.25" x14ac:dyDescent="0.25">
      <c r="A21" s="132"/>
      <c r="B21" s="133"/>
      <c r="C21" s="106"/>
      <c r="D21" s="106"/>
      <c r="E21" s="134"/>
      <c r="F21" s="106"/>
      <c r="G21" s="64" t="s">
        <v>12</v>
      </c>
      <c r="H21" s="83">
        <f>SUM(H6:H20)</f>
        <v>64800000</v>
      </c>
      <c r="I21" s="1"/>
      <c r="J21" s="12"/>
      <c r="K21" s="12"/>
      <c r="L21" s="12"/>
      <c r="M21" s="12"/>
      <c r="N21" s="12"/>
      <c r="O21" s="12"/>
      <c r="P21" s="12"/>
      <c r="Q21" s="12"/>
      <c r="R21" s="12"/>
      <c r="S21" s="12"/>
    </row>
  </sheetData>
  <mergeCells count="85">
    <mergeCell ref="B20:D20"/>
    <mergeCell ref="J20:K20"/>
    <mergeCell ref="L20:M20"/>
    <mergeCell ref="N20:O20"/>
    <mergeCell ref="P20:Q20"/>
    <mergeCell ref="R20:S20"/>
    <mergeCell ref="J18:K18"/>
    <mergeCell ref="L18:M18"/>
    <mergeCell ref="N18:O18"/>
    <mergeCell ref="P18:Q18"/>
    <mergeCell ref="R18:S18"/>
    <mergeCell ref="J19:K19"/>
    <mergeCell ref="L19:M19"/>
    <mergeCell ref="N19:O19"/>
    <mergeCell ref="P19:Q19"/>
    <mergeCell ref="R19:S19"/>
    <mergeCell ref="J16:K16"/>
    <mergeCell ref="L16:M16"/>
    <mergeCell ref="N16:O16"/>
    <mergeCell ref="P16:Q16"/>
    <mergeCell ref="R16:S16"/>
    <mergeCell ref="J17:K17"/>
    <mergeCell ref="L17:M17"/>
    <mergeCell ref="N17:O17"/>
    <mergeCell ref="P17:Q17"/>
    <mergeCell ref="R17:S17"/>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R1:S5"/>
    <mergeCell ref="A2:B2"/>
    <mergeCell ref="B3:C3"/>
    <mergeCell ref="A5:I5"/>
    <mergeCell ref="B1:E1"/>
    <mergeCell ref="J1:K5"/>
    <mergeCell ref="L1:M5"/>
    <mergeCell ref="N1:O5"/>
    <mergeCell ref="P1:Q5"/>
  </mergeCells>
  <pageMargins left="0.7" right="0.7" top="0.75" bottom="0.75" header="0.3" footer="0.3"/>
  <pageSetup paperSize="9" scale="37"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18"/>
  <sheetViews>
    <sheetView view="pageBreakPreview" zoomScale="60" zoomScaleNormal="70" workbookViewId="0">
      <selection sqref="A1:G1"/>
    </sheetView>
  </sheetViews>
  <sheetFormatPr defaultRowHeight="15" x14ac:dyDescent="0.25"/>
  <cols>
    <col min="1" max="2" width="35" style="199" customWidth="1"/>
    <col min="3" max="3" width="37.28515625" style="199" customWidth="1"/>
    <col min="4" max="4" width="103" style="199" customWidth="1"/>
    <col min="5" max="5" width="57.28515625" style="199" customWidth="1"/>
    <col min="6" max="6" width="55.5703125" style="199" customWidth="1"/>
    <col min="7" max="7" width="54.42578125" style="199" customWidth="1"/>
    <col min="8" max="16384" width="9.140625" style="199"/>
  </cols>
  <sheetData>
    <row r="1" spans="1:7" ht="90" customHeight="1" thickBot="1" x14ac:dyDescent="0.3">
      <c r="A1" s="325" t="s">
        <v>340</v>
      </c>
      <c r="B1" s="326"/>
      <c r="C1" s="326"/>
      <c r="D1" s="326"/>
      <c r="E1" s="326"/>
      <c r="F1" s="326"/>
      <c r="G1" s="326"/>
    </row>
    <row r="2" spans="1:7" ht="104.25" customHeight="1" x14ac:dyDescent="0.25">
      <c r="A2" s="210"/>
      <c r="B2" s="211"/>
      <c r="C2" s="299" t="s">
        <v>343</v>
      </c>
      <c r="D2" s="302" t="s">
        <v>366</v>
      </c>
      <c r="E2" s="299" t="s">
        <v>364</v>
      </c>
      <c r="F2" s="299" t="s">
        <v>365</v>
      </c>
      <c r="G2" s="299" t="s">
        <v>347</v>
      </c>
    </row>
    <row r="3" spans="1:7" ht="72.75" customHeight="1" x14ac:dyDescent="0.25">
      <c r="A3" s="212" t="s">
        <v>9</v>
      </c>
      <c r="B3" s="213"/>
      <c r="C3" s="300"/>
      <c r="D3" s="300"/>
      <c r="E3" s="303"/>
      <c r="F3" s="300"/>
      <c r="G3" s="300"/>
    </row>
    <row r="4" spans="1:7" ht="115.5" customHeight="1" thickBot="1" x14ac:dyDescent="0.3">
      <c r="A4" s="327" t="s">
        <v>367</v>
      </c>
      <c r="B4" s="328"/>
      <c r="C4" s="301"/>
      <c r="D4" s="301"/>
      <c r="E4" s="304"/>
      <c r="F4" s="301"/>
      <c r="G4" s="301"/>
    </row>
    <row r="5" spans="1:7" ht="42.75" x14ac:dyDescent="0.25">
      <c r="A5" s="203" t="s">
        <v>179</v>
      </c>
      <c r="B5" s="190">
        <v>0</v>
      </c>
      <c r="C5" s="184">
        <v>0</v>
      </c>
      <c r="D5" s="185">
        <v>0</v>
      </c>
      <c r="E5" s="184">
        <v>0</v>
      </c>
      <c r="F5" s="184">
        <v>0</v>
      </c>
      <c r="G5" s="184">
        <v>0</v>
      </c>
    </row>
    <row r="6" spans="1:7" ht="28.5" x14ac:dyDescent="0.25">
      <c r="A6" s="203" t="s">
        <v>191</v>
      </c>
      <c r="B6" s="190">
        <v>0</v>
      </c>
      <c r="C6" s="184">
        <v>0</v>
      </c>
      <c r="D6" s="185">
        <v>0</v>
      </c>
      <c r="E6" s="184">
        <v>0</v>
      </c>
      <c r="F6" s="184">
        <v>0</v>
      </c>
      <c r="G6" s="184">
        <v>0</v>
      </c>
    </row>
    <row r="7" spans="1:7" x14ac:dyDescent="0.25">
      <c r="A7" s="203" t="s">
        <v>200</v>
      </c>
      <c r="B7" s="190">
        <v>0</v>
      </c>
      <c r="C7" s="184">
        <v>0</v>
      </c>
      <c r="D7" s="185">
        <v>0</v>
      </c>
      <c r="E7" s="184">
        <v>0</v>
      </c>
      <c r="F7" s="184">
        <v>0</v>
      </c>
      <c r="G7" s="184">
        <v>0</v>
      </c>
    </row>
    <row r="8" spans="1:7" ht="28.5" x14ac:dyDescent="0.25">
      <c r="A8" s="203" t="s">
        <v>170</v>
      </c>
      <c r="B8" s="190">
        <v>27.666666666666668</v>
      </c>
      <c r="C8" s="184">
        <v>3.2222222222222228</v>
      </c>
      <c r="D8" s="185">
        <v>12.222222222222221</v>
      </c>
      <c r="E8" s="184">
        <v>4.7222222222222223</v>
      </c>
      <c r="F8" s="184">
        <v>3.8333333333333335</v>
      </c>
      <c r="G8" s="184">
        <v>3.6666666666666665</v>
      </c>
    </row>
    <row r="9" spans="1:7" ht="42.75" x14ac:dyDescent="0.25">
      <c r="A9" s="203" t="s">
        <v>197</v>
      </c>
      <c r="B9" s="190">
        <v>39.805555555555557</v>
      </c>
      <c r="C9" s="184">
        <v>5.3611111111111116</v>
      </c>
      <c r="D9" s="185">
        <v>19.694444444444446</v>
      </c>
      <c r="E9" s="184">
        <v>4.8888888888888884</v>
      </c>
      <c r="F9" s="184">
        <v>4.583333333333333</v>
      </c>
      <c r="G9" s="184">
        <v>5.2777777777777777</v>
      </c>
    </row>
    <row r="10" spans="1:7" ht="28.5" x14ac:dyDescent="0.25">
      <c r="A10" s="203" t="s">
        <v>185</v>
      </c>
      <c r="B10" s="190">
        <v>42.777777777777779</v>
      </c>
      <c r="C10" s="184">
        <v>5.7777777777777786</v>
      </c>
      <c r="D10" s="185">
        <v>19.666666666666668</v>
      </c>
      <c r="E10" s="184">
        <v>6.6388888888888884</v>
      </c>
      <c r="F10" s="184">
        <v>5.75</v>
      </c>
      <c r="G10" s="184">
        <v>4.9444444444444446</v>
      </c>
    </row>
    <row r="11" spans="1:7" ht="28.5" x14ac:dyDescent="0.25">
      <c r="A11" s="203" t="s">
        <v>173</v>
      </c>
      <c r="B11" s="190">
        <v>50.833333333333329</v>
      </c>
      <c r="C11" s="184">
        <v>7</v>
      </c>
      <c r="D11" s="185">
        <v>23</v>
      </c>
      <c r="E11" s="184">
        <v>7.666666666666667</v>
      </c>
      <c r="F11" s="184">
        <v>7</v>
      </c>
      <c r="G11" s="184">
        <v>6.166666666666667</v>
      </c>
    </row>
    <row r="12" spans="1:7" x14ac:dyDescent="0.25">
      <c r="A12" s="203" t="s">
        <v>176</v>
      </c>
      <c r="B12" s="190">
        <v>50.916666666666671</v>
      </c>
      <c r="C12" s="184">
        <v>6</v>
      </c>
      <c r="D12" s="185">
        <v>24.333333333333332</v>
      </c>
      <c r="E12" s="184">
        <v>8.6666666666666661</v>
      </c>
      <c r="F12" s="184">
        <v>6.333333333333333</v>
      </c>
      <c r="G12" s="184">
        <v>5.583333333333333</v>
      </c>
    </row>
    <row r="13" spans="1:7" x14ac:dyDescent="0.25">
      <c r="A13" s="203" t="s">
        <v>203</v>
      </c>
      <c r="B13" s="190">
        <v>51.333333333333336</v>
      </c>
      <c r="C13" s="184">
        <v>7.5</v>
      </c>
      <c r="D13" s="185">
        <v>26</v>
      </c>
      <c r="E13" s="184">
        <v>7.0555555555555562</v>
      </c>
      <c r="F13" s="184">
        <v>5.583333333333333</v>
      </c>
      <c r="G13" s="184">
        <v>5.1944444444444446</v>
      </c>
    </row>
    <row r="14" spans="1:7" x14ac:dyDescent="0.25">
      <c r="A14" s="203" t="s">
        <v>194</v>
      </c>
      <c r="B14" s="190">
        <v>51.44444444444445</v>
      </c>
      <c r="C14" s="184">
        <v>7.333333333333333</v>
      </c>
      <c r="D14" s="185">
        <v>28</v>
      </c>
      <c r="E14" s="184">
        <v>5.583333333333333</v>
      </c>
      <c r="F14" s="184">
        <v>5.166666666666667</v>
      </c>
      <c r="G14" s="184">
        <v>5.3611111111111116</v>
      </c>
    </row>
    <row r="15" spans="1:7" x14ac:dyDescent="0.25">
      <c r="A15" s="203" t="s">
        <v>182</v>
      </c>
      <c r="B15" s="190">
        <v>54.05555555555555</v>
      </c>
      <c r="C15" s="184">
        <v>7</v>
      </c>
      <c r="D15" s="185">
        <v>27</v>
      </c>
      <c r="E15" s="184">
        <v>8.6666666666666661</v>
      </c>
      <c r="F15" s="184">
        <v>6.166666666666667</v>
      </c>
      <c r="G15" s="184">
        <v>5.2222222222222223</v>
      </c>
    </row>
    <row r="16" spans="1:7" x14ac:dyDescent="0.25">
      <c r="A16" s="203" t="s">
        <v>188</v>
      </c>
      <c r="B16" s="190">
        <v>67.777777777777771</v>
      </c>
      <c r="C16" s="184">
        <v>8.5</v>
      </c>
      <c r="D16" s="185">
        <v>32.944444444444443</v>
      </c>
      <c r="E16" s="184">
        <v>10.666666666666666</v>
      </c>
      <c r="F16" s="184">
        <v>7.833333333333333</v>
      </c>
      <c r="G16" s="184">
        <v>7.833333333333333</v>
      </c>
    </row>
    <row r="17" spans="1:7" ht="48.75" customHeight="1" x14ac:dyDescent="0.25">
      <c r="A17" s="206" t="s">
        <v>368</v>
      </c>
      <c r="B17" s="207"/>
      <c r="C17" s="186"/>
      <c r="D17" s="187"/>
      <c r="E17" s="187"/>
      <c r="F17" s="186"/>
      <c r="G17" s="186"/>
    </row>
    <row r="18" spans="1:7" ht="29.25" customHeight="1" x14ac:dyDescent="0.25">
      <c r="A18" s="323" t="s">
        <v>315</v>
      </c>
      <c r="B18" s="324"/>
      <c r="C18" s="186"/>
      <c r="D18" s="187"/>
      <c r="E18" s="187"/>
      <c r="F18" s="186"/>
      <c r="G18" s="186"/>
    </row>
  </sheetData>
  <sheetProtection algorithmName="SHA-512" hashValue="1NsVCM9rNbKRu2KTrbMhzJTS3qHOWD8OZzmgIotei75vJKO4+/Wj7qbjAHrj5yYaetBQPBakItxEDxXkcj5uSg==" saltValue="IXqozXEJ89cVcOvmhACSIQ==" spinCount="100000" sheet="1" formatCells="0" formatColumns="0" formatRows="0" insertColumns="0" insertRows="0" insertHyperlinks="0" deleteColumns="0" deleteRows="0" sort="0" autoFilter="0" pivotTables="0"/>
  <sortState ref="A5:G16">
    <sortCondition ref="B5:B16"/>
  </sortState>
  <mergeCells count="11">
    <mergeCell ref="A17:B17"/>
    <mergeCell ref="A18:B18"/>
    <mergeCell ref="A1:G1"/>
    <mergeCell ref="G2:G4"/>
    <mergeCell ref="C2:C4"/>
    <mergeCell ref="D2:D4"/>
    <mergeCell ref="E2:E4"/>
    <mergeCell ref="F2:F4"/>
    <mergeCell ref="A4:B4"/>
    <mergeCell ref="A3:B3"/>
    <mergeCell ref="A2:B2"/>
  </mergeCells>
  <pageMargins left="0.7" right="0.7" top="0.75" bottom="0.75" header="0.3" footer="0.3"/>
  <pageSetup paperSize="8" scale="5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70" zoomScaleNormal="70" workbookViewId="0">
      <selection activeCell="L8" sqref="L8:M8"/>
    </sheetView>
  </sheetViews>
  <sheetFormatPr defaultRowHeight="15" x14ac:dyDescent="0.25"/>
  <cols>
    <col min="1" max="1" width="9.28515625" style="36" customWidth="1"/>
    <col min="2" max="2" width="34.140625" customWidth="1"/>
    <col min="3" max="3" width="29.7109375" customWidth="1"/>
    <col min="4" max="4" width="42.140625" customWidth="1"/>
    <col min="5" max="5" width="15.28515625" style="21" customWidth="1"/>
    <col min="6" max="6" width="25.5703125" customWidth="1"/>
    <col min="7" max="7" width="15.42578125" customWidth="1"/>
    <col min="8" max="8" width="22.8554687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29</v>
      </c>
      <c r="C1" s="259"/>
      <c r="D1" s="259"/>
      <c r="E1" s="260"/>
      <c r="F1" s="73"/>
      <c r="G1" s="73"/>
      <c r="H1" s="73"/>
      <c r="I1" s="104"/>
      <c r="J1" s="261" t="s">
        <v>21</v>
      </c>
      <c r="K1" s="262"/>
      <c r="L1" s="267" t="s">
        <v>22</v>
      </c>
      <c r="M1" s="262"/>
      <c r="N1" s="261" t="s">
        <v>23</v>
      </c>
      <c r="O1" s="268"/>
      <c r="P1" s="261" t="s">
        <v>325</v>
      </c>
      <c r="Q1" s="262"/>
      <c r="R1" s="261" t="s">
        <v>24</v>
      </c>
      <c r="S1" s="262"/>
    </row>
    <row r="2" spans="1:19" ht="19.5" customHeight="1" x14ac:dyDescent="0.25">
      <c r="A2" s="273" t="s">
        <v>1</v>
      </c>
      <c r="B2" s="274"/>
      <c r="C2" s="108"/>
      <c r="D2" s="110"/>
      <c r="E2" s="111"/>
      <c r="F2" s="105"/>
      <c r="G2" s="105"/>
      <c r="H2" s="73"/>
      <c r="I2" s="104"/>
      <c r="J2" s="263"/>
      <c r="K2" s="264"/>
      <c r="L2" s="263"/>
      <c r="M2" s="264"/>
      <c r="N2" s="269"/>
      <c r="O2" s="270"/>
      <c r="P2" s="263"/>
      <c r="Q2" s="264"/>
      <c r="R2" s="263"/>
      <c r="S2" s="264"/>
    </row>
    <row r="3" spans="1:19" ht="42.75" customHeight="1" x14ac:dyDescent="0.25">
      <c r="A3" s="91"/>
      <c r="B3" s="275" t="s">
        <v>335</v>
      </c>
      <c r="C3" s="276"/>
      <c r="D3" s="113" t="s">
        <v>2</v>
      </c>
      <c r="E3" s="111"/>
      <c r="F3" s="106"/>
      <c r="G3" s="105"/>
      <c r="H3" s="73"/>
      <c r="I3" s="104"/>
      <c r="J3" s="263"/>
      <c r="K3" s="264"/>
      <c r="L3" s="263"/>
      <c r="M3" s="264"/>
      <c r="N3" s="269"/>
      <c r="O3" s="270"/>
      <c r="P3" s="263"/>
      <c r="Q3" s="264"/>
      <c r="R3" s="263"/>
      <c r="S3" s="264"/>
    </row>
    <row r="4" spans="1:19" ht="42.75" x14ac:dyDescent="0.25">
      <c r="A4" s="125" t="s">
        <v>3</v>
      </c>
      <c r="B4" s="125" t="s">
        <v>4</v>
      </c>
      <c r="C4" s="125" t="s">
        <v>5</v>
      </c>
      <c r="D4" s="125" t="s">
        <v>6</v>
      </c>
      <c r="E4" s="126" t="s">
        <v>7</v>
      </c>
      <c r="F4" s="125" t="s">
        <v>8</v>
      </c>
      <c r="G4" s="127" t="s">
        <v>9</v>
      </c>
      <c r="H4" s="128" t="s">
        <v>41</v>
      </c>
      <c r="I4" s="129" t="s">
        <v>10</v>
      </c>
      <c r="J4" s="263"/>
      <c r="K4" s="264"/>
      <c r="L4" s="263"/>
      <c r="M4" s="264"/>
      <c r="N4" s="269"/>
      <c r="O4" s="270"/>
      <c r="P4" s="263"/>
      <c r="Q4" s="264"/>
      <c r="R4" s="263"/>
      <c r="S4" s="264"/>
    </row>
    <row r="5" spans="1:19" s="8" customFormat="1" ht="16.5" customHeight="1" thickBot="1" x14ac:dyDescent="0.3">
      <c r="A5" s="329" t="s">
        <v>34</v>
      </c>
      <c r="B5" s="305"/>
      <c r="C5" s="305"/>
      <c r="D5" s="305"/>
      <c r="E5" s="305"/>
      <c r="F5" s="305"/>
      <c r="G5" s="305"/>
      <c r="H5" s="305"/>
      <c r="I5" s="305"/>
      <c r="J5" s="265"/>
      <c r="K5" s="266"/>
      <c r="L5" s="265"/>
      <c r="M5" s="266"/>
      <c r="N5" s="271"/>
      <c r="O5" s="272"/>
      <c r="P5" s="265"/>
      <c r="Q5" s="266"/>
      <c r="R5" s="265"/>
      <c r="S5" s="266"/>
    </row>
    <row r="6" spans="1:19" ht="46.5" customHeight="1" x14ac:dyDescent="0.25">
      <c r="A6" s="91">
        <v>1</v>
      </c>
      <c r="B6" s="98" t="s">
        <v>169</v>
      </c>
      <c r="C6" s="98" t="s">
        <v>170</v>
      </c>
      <c r="D6" s="98" t="s">
        <v>171</v>
      </c>
      <c r="E6" s="139">
        <v>4128000</v>
      </c>
      <c r="F6" s="77" t="s">
        <v>316</v>
      </c>
      <c r="G6" s="94">
        <f>SUM(J6,L6,N6,P6,R6)</f>
        <v>27</v>
      </c>
      <c r="H6" s="74"/>
      <c r="I6" s="67"/>
      <c r="J6" s="309">
        <v>5</v>
      </c>
      <c r="K6" s="309"/>
      <c r="L6" s="330">
        <v>10</v>
      </c>
      <c r="M6" s="331"/>
      <c r="N6" s="309">
        <v>4</v>
      </c>
      <c r="O6" s="309"/>
      <c r="P6" s="309">
        <v>4</v>
      </c>
      <c r="Q6" s="309"/>
      <c r="R6" s="332">
        <v>4</v>
      </c>
      <c r="S6" s="332"/>
    </row>
    <row r="7" spans="1:19" ht="57.75" x14ac:dyDescent="0.25">
      <c r="A7" s="91">
        <v>2</v>
      </c>
      <c r="B7" s="98" t="s">
        <v>172</v>
      </c>
      <c r="C7" s="98" t="s">
        <v>173</v>
      </c>
      <c r="D7" s="98" t="s">
        <v>174</v>
      </c>
      <c r="E7" s="139">
        <v>6600000</v>
      </c>
      <c r="F7" s="77"/>
      <c r="G7" s="94">
        <f t="shared" ref="G7:G16" si="0">SUM(J7,L7,N7,P7,R7)</f>
        <v>51</v>
      </c>
      <c r="H7" s="74"/>
      <c r="I7" s="67"/>
      <c r="J7" s="287">
        <v>10</v>
      </c>
      <c r="K7" s="287"/>
      <c r="L7" s="310">
        <v>16</v>
      </c>
      <c r="M7" s="311"/>
      <c r="N7" s="287">
        <v>8</v>
      </c>
      <c r="O7" s="287"/>
      <c r="P7" s="287">
        <v>8</v>
      </c>
      <c r="Q7" s="287"/>
      <c r="R7" s="287">
        <v>9</v>
      </c>
      <c r="S7" s="287"/>
    </row>
    <row r="8" spans="1:19" ht="66" customHeight="1" x14ac:dyDescent="0.25">
      <c r="A8" s="91">
        <v>3</v>
      </c>
      <c r="B8" s="98" t="s">
        <v>175</v>
      </c>
      <c r="C8" s="98" t="s">
        <v>176</v>
      </c>
      <c r="D8" s="98" t="s">
        <v>177</v>
      </c>
      <c r="E8" s="139">
        <v>20000000</v>
      </c>
      <c r="F8" s="77"/>
      <c r="G8" s="94">
        <f t="shared" si="0"/>
        <v>54</v>
      </c>
      <c r="H8" s="74"/>
      <c r="I8" s="67">
        <v>6000000</v>
      </c>
      <c r="J8" s="287">
        <v>6</v>
      </c>
      <c r="K8" s="287"/>
      <c r="L8" s="310">
        <v>28</v>
      </c>
      <c r="M8" s="311"/>
      <c r="N8" s="287">
        <v>8</v>
      </c>
      <c r="O8" s="287"/>
      <c r="P8" s="287">
        <v>6</v>
      </c>
      <c r="Q8" s="287"/>
      <c r="R8" s="287">
        <v>6</v>
      </c>
      <c r="S8" s="287"/>
    </row>
    <row r="9" spans="1:19" ht="66" customHeight="1" x14ac:dyDescent="0.25">
      <c r="A9" s="89">
        <v>4</v>
      </c>
      <c r="B9" s="95" t="s">
        <v>178</v>
      </c>
      <c r="C9" s="95" t="s">
        <v>179</v>
      </c>
      <c r="D9" s="95" t="s">
        <v>180</v>
      </c>
      <c r="E9" s="97">
        <v>4655000</v>
      </c>
      <c r="F9" s="90" t="s">
        <v>333</v>
      </c>
      <c r="G9" s="94">
        <f t="shared" si="0"/>
        <v>0</v>
      </c>
      <c r="H9" s="74"/>
      <c r="I9" s="67">
        <v>1000000</v>
      </c>
      <c r="J9" s="287">
        <v>0</v>
      </c>
      <c r="K9" s="287"/>
      <c r="L9" s="310">
        <v>0</v>
      </c>
      <c r="M9" s="311"/>
      <c r="N9" s="287">
        <v>0</v>
      </c>
      <c r="O9" s="287"/>
      <c r="P9" s="287">
        <v>0</v>
      </c>
      <c r="Q9" s="287"/>
      <c r="R9" s="287">
        <v>0</v>
      </c>
      <c r="S9" s="287"/>
    </row>
    <row r="10" spans="1:19" ht="66" customHeight="1" x14ac:dyDescent="0.25">
      <c r="A10" s="91">
        <v>5</v>
      </c>
      <c r="B10" s="98" t="s">
        <v>181</v>
      </c>
      <c r="C10" s="98" t="s">
        <v>182</v>
      </c>
      <c r="D10" s="98" t="s">
        <v>183</v>
      </c>
      <c r="E10" s="139">
        <v>30609248</v>
      </c>
      <c r="F10" s="77"/>
      <c r="G10" s="94">
        <f t="shared" si="0"/>
        <v>48</v>
      </c>
      <c r="H10" s="74"/>
      <c r="I10" s="67">
        <v>2000000</v>
      </c>
      <c r="J10" s="287">
        <v>6</v>
      </c>
      <c r="K10" s="287"/>
      <c r="L10" s="310">
        <v>21</v>
      </c>
      <c r="M10" s="311"/>
      <c r="N10" s="287">
        <v>7</v>
      </c>
      <c r="O10" s="287"/>
      <c r="P10" s="287">
        <v>7</v>
      </c>
      <c r="Q10" s="287"/>
      <c r="R10" s="287">
        <v>7</v>
      </c>
      <c r="S10" s="287"/>
    </row>
    <row r="11" spans="1:19" ht="66" customHeight="1" x14ac:dyDescent="0.25">
      <c r="A11" s="91">
        <v>6</v>
      </c>
      <c r="B11" s="98" t="s">
        <v>184</v>
      </c>
      <c r="C11" s="98" t="s">
        <v>185</v>
      </c>
      <c r="D11" s="98" t="s">
        <v>186</v>
      </c>
      <c r="E11" s="139">
        <v>20060000</v>
      </c>
      <c r="F11" s="77"/>
      <c r="G11" s="94">
        <f t="shared" si="0"/>
        <v>60</v>
      </c>
      <c r="H11" s="74"/>
      <c r="I11" s="67">
        <v>5000000</v>
      </c>
      <c r="J11" s="287">
        <v>8</v>
      </c>
      <c r="K11" s="287"/>
      <c r="L11" s="310">
        <v>30</v>
      </c>
      <c r="M11" s="311"/>
      <c r="N11" s="287">
        <v>9</v>
      </c>
      <c r="O11" s="287"/>
      <c r="P11" s="287">
        <v>7</v>
      </c>
      <c r="Q11" s="287"/>
      <c r="R11" s="287">
        <v>6</v>
      </c>
      <c r="S11" s="287"/>
    </row>
    <row r="12" spans="1:19" ht="66" customHeight="1" x14ac:dyDescent="0.25">
      <c r="A12" s="91">
        <v>7</v>
      </c>
      <c r="B12" s="98" t="s">
        <v>187</v>
      </c>
      <c r="C12" s="98" t="s">
        <v>188</v>
      </c>
      <c r="D12" s="98" t="s">
        <v>189</v>
      </c>
      <c r="E12" s="139">
        <v>35000000</v>
      </c>
      <c r="F12" s="77"/>
      <c r="G12" s="94">
        <f t="shared" si="0"/>
        <v>81</v>
      </c>
      <c r="H12" s="74"/>
      <c r="I12" s="67">
        <v>21000000</v>
      </c>
      <c r="J12" s="287">
        <v>9</v>
      </c>
      <c r="K12" s="287"/>
      <c r="L12" s="310">
        <v>40</v>
      </c>
      <c r="M12" s="311"/>
      <c r="N12" s="287">
        <v>12</v>
      </c>
      <c r="O12" s="287"/>
      <c r="P12" s="287">
        <v>10</v>
      </c>
      <c r="Q12" s="287"/>
      <c r="R12" s="287">
        <v>10</v>
      </c>
      <c r="S12" s="287"/>
    </row>
    <row r="13" spans="1:19" ht="86.25" x14ac:dyDescent="0.25">
      <c r="A13" s="89">
        <v>8</v>
      </c>
      <c r="B13" s="95" t="s">
        <v>190</v>
      </c>
      <c r="C13" s="95" t="s">
        <v>191</v>
      </c>
      <c r="D13" s="95" t="s">
        <v>192</v>
      </c>
      <c r="E13" s="97">
        <v>4000000</v>
      </c>
      <c r="F13" s="95" t="s">
        <v>318</v>
      </c>
      <c r="G13" s="94">
        <f t="shared" si="0"/>
        <v>0</v>
      </c>
      <c r="H13" s="74"/>
      <c r="I13" s="67"/>
      <c r="J13" s="287"/>
      <c r="K13" s="287"/>
      <c r="L13" s="310"/>
      <c r="M13" s="311"/>
      <c r="N13" s="287"/>
      <c r="O13" s="287"/>
      <c r="P13" s="287"/>
      <c r="Q13" s="287"/>
      <c r="R13" s="287"/>
      <c r="S13" s="287"/>
    </row>
    <row r="14" spans="1:19" ht="59.25" customHeight="1" x14ac:dyDescent="0.25">
      <c r="A14" s="91">
        <v>9</v>
      </c>
      <c r="B14" s="98" t="s">
        <v>193</v>
      </c>
      <c r="C14" s="98" t="s">
        <v>194</v>
      </c>
      <c r="D14" s="98" t="s">
        <v>195</v>
      </c>
      <c r="E14" s="139">
        <v>6000000</v>
      </c>
      <c r="F14" s="77"/>
      <c r="G14" s="94">
        <f t="shared" si="0"/>
        <v>51</v>
      </c>
      <c r="H14" s="74"/>
      <c r="I14" s="67">
        <v>3000000</v>
      </c>
      <c r="J14" s="287">
        <v>7</v>
      </c>
      <c r="K14" s="287"/>
      <c r="L14" s="310">
        <v>26</v>
      </c>
      <c r="M14" s="311"/>
      <c r="N14" s="287">
        <v>6</v>
      </c>
      <c r="O14" s="287"/>
      <c r="P14" s="287">
        <v>6</v>
      </c>
      <c r="Q14" s="287"/>
      <c r="R14" s="287">
        <v>6</v>
      </c>
      <c r="S14" s="287"/>
    </row>
    <row r="15" spans="1:19" ht="59.25" customHeight="1" x14ac:dyDescent="0.25">
      <c r="A15" s="91">
        <v>10</v>
      </c>
      <c r="B15" s="98" t="s">
        <v>196</v>
      </c>
      <c r="C15" s="98" t="s">
        <v>197</v>
      </c>
      <c r="D15" s="98" t="s">
        <v>198</v>
      </c>
      <c r="E15" s="139">
        <v>6000000</v>
      </c>
      <c r="F15" s="77"/>
      <c r="G15" s="94">
        <f t="shared" si="0"/>
        <v>48</v>
      </c>
      <c r="H15" s="74"/>
      <c r="I15" s="67">
        <v>3000000</v>
      </c>
      <c r="J15" s="287">
        <v>7</v>
      </c>
      <c r="K15" s="287"/>
      <c r="L15" s="310">
        <v>22</v>
      </c>
      <c r="M15" s="311"/>
      <c r="N15" s="287">
        <v>6</v>
      </c>
      <c r="O15" s="287"/>
      <c r="P15" s="287">
        <v>6</v>
      </c>
      <c r="Q15" s="287"/>
      <c r="R15" s="287">
        <v>7</v>
      </c>
      <c r="S15" s="287"/>
    </row>
    <row r="16" spans="1:19" ht="86.25" x14ac:dyDescent="0.25">
      <c r="A16" s="89">
        <v>11</v>
      </c>
      <c r="B16" s="95" t="s">
        <v>199</v>
      </c>
      <c r="C16" s="95" t="s">
        <v>200</v>
      </c>
      <c r="D16" s="95" t="s">
        <v>201</v>
      </c>
      <c r="E16" s="97">
        <v>20143299</v>
      </c>
      <c r="F16" s="95" t="s">
        <v>319</v>
      </c>
      <c r="G16" s="94">
        <f t="shared" si="0"/>
        <v>0</v>
      </c>
      <c r="H16" s="74"/>
      <c r="I16" s="67"/>
      <c r="J16" s="287"/>
      <c r="K16" s="287"/>
      <c r="L16" s="310"/>
      <c r="M16" s="311"/>
      <c r="N16" s="287"/>
      <c r="O16" s="287"/>
      <c r="P16" s="287"/>
      <c r="Q16" s="287"/>
      <c r="R16" s="287"/>
      <c r="S16" s="287"/>
    </row>
    <row r="17" spans="1:19" ht="43.5" x14ac:dyDescent="0.25">
      <c r="A17" s="91">
        <v>12</v>
      </c>
      <c r="B17" s="98" t="s">
        <v>202</v>
      </c>
      <c r="C17" s="98" t="s">
        <v>203</v>
      </c>
      <c r="D17" s="98" t="s">
        <v>204</v>
      </c>
      <c r="E17" s="139">
        <v>9975352</v>
      </c>
      <c r="F17" s="77"/>
      <c r="G17" s="94">
        <f>SUM(J17,L17,N17,P17,R17)</f>
        <v>51</v>
      </c>
      <c r="H17" s="74"/>
      <c r="I17" s="67">
        <v>2000000</v>
      </c>
      <c r="J17" s="287">
        <v>6</v>
      </c>
      <c r="K17" s="287"/>
      <c r="L17" s="310">
        <v>24</v>
      </c>
      <c r="M17" s="311"/>
      <c r="N17" s="287">
        <v>9</v>
      </c>
      <c r="O17" s="287"/>
      <c r="P17" s="287">
        <v>6</v>
      </c>
      <c r="Q17" s="287"/>
      <c r="R17" s="287">
        <v>6</v>
      </c>
      <c r="S17" s="287"/>
    </row>
    <row r="18" spans="1:19" ht="29.25" x14ac:dyDescent="0.25">
      <c r="A18" s="121"/>
      <c r="B18" s="314" t="s">
        <v>11</v>
      </c>
      <c r="C18" s="314"/>
      <c r="D18" s="314"/>
      <c r="E18" s="96">
        <f>SUM(E6:E17)</f>
        <v>167170899</v>
      </c>
      <c r="F18" s="94"/>
      <c r="G18" s="64" t="s">
        <v>12</v>
      </c>
      <c r="H18" s="69">
        <f>SUM(H6:H17)</f>
        <v>0</v>
      </c>
      <c r="I18" s="68">
        <f>SUM(I17,I6:I16)</f>
        <v>43000000</v>
      </c>
      <c r="J18" s="248"/>
      <c r="K18" s="248"/>
      <c r="L18" s="248"/>
      <c r="M18" s="248"/>
      <c r="N18" s="335"/>
      <c r="O18" s="336"/>
      <c r="P18" s="248"/>
      <c r="Q18" s="248"/>
      <c r="R18" s="248"/>
      <c r="S18" s="248"/>
    </row>
    <row r="19" spans="1:19" x14ac:dyDescent="0.25">
      <c r="R19" s="141"/>
      <c r="S19" s="141"/>
    </row>
    <row r="20" spans="1:19" s="8" customFormat="1" ht="15.75" x14ac:dyDescent="0.25">
      <c r="A20" s="337" t="s">
        <v>44</v>
      </c>
      <c r="B20" s="338"/>
      <c r="C20" s="338"/>
      <c r="D20" s="338"/>
      <c r="E20" s="338"/>
      <c r="F20" s="338"/>
      <c r="G20" s="338"/>
      <c r="H20" s="338"/>
      <c r="I20" s="339"/>
      <c r="J20" s="333"/>
      <c r="K20" s="340"/>
      <c r="L20" s="341"/>
      <c r="M20" s="341"/>
      <c r="N20" s="341"/>
      <c r="O20" s="341"/>
      <c r="P20" s="333"/>
      <c r="Q20" s="340"/>
      <c r="R20" s="333"/>
      <c r="S20" s="334"/>
    </row>
    <row r="21" spans="1:19" x14ac:dyDescent="0.25">
      <c r="A21" s="38"/>
      <c r="B21" s="30" t="s">
        <v>315</v>
      </c>
      <c r="C21" s="18"/>
      <c r="D21" s="18"/>
      <c r="E21" s="20"/>
      <c r="F21" s="18"/>
      <c r="G21" s="18"/>
      <c r="H21" s="18"/>
      <c r="I21" s="18"/>
      <c r="J21" s="333"/>
      <c r="K21" s="340"/>
      <c r="L21" s="341"/>
      <c r="M21" s="341"/>
      <c r="N21" s="341"/>
      <c r="O21" s="341"/>
      <c r="P21" s="333"/>
      <c r="Q21" s="340"/>
      <c r="R21" s="333"/>
      <c r="S21" s="334"/>
    </row>
  </sheetData>
  <mergeCells count="86">
    <mergeCell ref="J21:K21"/>
    <mergeCell ref="L21:M21"/>
    <mergeCell ref="N21:O21"/>
    <mergeCell ref="P21:Q21"/>
    <mergeCell ref="R21:S21"/>
    <mergeCell ref="R20:S20"/>
    <mergeCell ref="B18:D18"/>
    <mergeCell ref="J18:K18"/>
    <mergeCell ref="L18:M18"/>
    <mergeCell ref="N18:O18"/>
    <mergeCell ref="P18:Q18"/>
    <mergeCell ref="R18:S18"/>
    <mergeCell ref="A20:I20"/>
    <mergeCell ref="J20:K20"/>
    <mergeCell ref="L20:M20"/>
    <mergeCell ref="N20:O20"/>
    <mergeCell ref="P20:Q20"/>
    <mergeCell ref="J16:K16"/>
    <mergeCell ref="L16:M16"/>
    <mergeCell ref="N16:O16"/>
    <mergeCell ref="P16:Q16"/>
    <mergeCell ref="R16:S16"/>
    <mergeCell ref="J17:K17"/>
    <mergeCell ref="L17:M17"/>
    <mergeCell ref="N17:O17"/>
    <mergeCell ref="P17:Q17"/>
    <mergeCell ref="R17:S17"/>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R1:S5"/>
    <mergeCell ref="A2:B2"/>
    <mergeCell ref="B3:C3"/>
    <mergeCell ref="A5:I5"/>
    <mergeCell ref="B1:E1"/>
    <mergeCell ref="J1:K5"/>
    <mergeCell ref="L1:M5"/>
    <mergeCell ref="N1:O5"/>
    <mergeCell ref="P1:Q5"/>
  </mergeCells>
  <pageMargins left="0.7" right="0.7" top="0.75" bottom="0.75" header="0.3" footer="0.3"/>
  <pageSetup paperSize="9" scale="37"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70" zoomScaleNormal="70" workbookViewId="0">
      <selection activeCell="J8" sqref="J8:K8"/>
    </sheetView>
  </sheetViews>
  <sheetFormatPr defaultRowHeight="15" x14ac:dyDescent="0.25"/>
  <cols>
    <col min="1" max="1" width="9.28515625" style="36" customWidth="1"/>
    <col min="2" max="2" width="34.140625" customWidth="1"/>
    <col min="3" max="3" width="29.7109375" customWidth="1"/>
    <col min="4" max="4" width="42.140625" customWidth="1"/>
    <col min="5" max="5" width="15.28515625" style="21" customWidth="1"/>
    <col min="6" max="6" width="25.5703125" customWidth="1"/>
    <col min="7" max="7" width="15.42578125" customWidth="1"/>
    <col min="8" max="8" width="22.8554687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29</v>
      </c>
      <c r="C1" s="259"/>
      <c r="D1" s="259"/>
      <c r="E1" s="260"/>
      <c r="F1" s="73"/>
      <c r="G1" s="73"/>
      <c r="H1" s="73"/>
      <c r="I1" s="104"/>
      <c r="J1" s="261" t="s">
        <v>21</v>
      </c>
      <c r="K1" s="262"/>
      <c r="L1" s="267" t="s">
        <v>22</v>
      </c>
      <c r="M1" s="262"/>
      <c r="N1" s="261" t="s">
        <v>23</v>
      </c>
      <c r="O1" s="268"/>
      <c r="P1" s="261" t="s">
        <v>325</v>
      </c>
      <c r="Q1" s="262"/>
      <c r="R1" s="261" t="s">
        <v>24</v>
      </c>
      <c r="S1" s="262"/>
    </row>
    <row r="2" spans="1:19" ht="19.5" customHeight="1" x14ac:dyDescent="0.25">
      <c r="A2" s="273" t="s">
        <v>1</v>
      </c>
      <c r="B2" s="274"/>
      <c r="C2" s="108"/>
      <c r="D2" s="110"/>
      <c r="E2" s="111"/>
      <c r="F2" s="105"/>
      <c r="G2" s="105"/>
      <c r="H2" s="73"/>
      <c r="I2" s="104"/>
      <c r="J2" s="263"/>
      <c r="K2" s="264"/>
      <c r="L2" s="263"/>
      <c r="M2" s="264"/>
      <c r="N2" s="269"/>
      <c r="O2" s="270"/>
      <c r="P2" s="263"/>
      <c r="Q2" s="264"/>
      <c r="R2" s="263"/>
      <c r="S2" s="264"/>
    </row>
    <row r="3" spans="1:19" ht="42.75" customHeight="1" x14ac:dyDescent="0.25">
      <c r="A3" s="91"/>
      <c r="B3" s="275" t="s">
        <v>335</v>
      </c>
      <c r="C3" s="276"/>
      <c r="D3" s="113" t="s">
        <v>2</v>
      </c>
      <c r="E3" s="111"/>
      <c r="F3" s="106"/>
      <c r="G3" s="105"/>
      <c r="H3" s="73"/>
      <c r="I3" s="104"/>
      <c r="J3" s="263"/>
      <c r="K3" s="264"/>
      <c r="L3" s="263"/>
      <c r="M3" s="264"/>
      <c r="N3" s="269"/>
      <c r="O3" s="270"/>
      <c r="P3" s="263"/>
      <c r="Q3" s="264"/>
      <c r="R3" s="263"/>
      <c r="S3" s="264"/>
    </row>
    <row r="4" spans="1:19" ht="42.75" x14ac:dyDescent="0.25">
      <c r="A4" s="125" t="s">
        <v>3</v>
      </c>
      <c r="B4" s="125" t="s">
        <v>4</v>
      </c>
      <c r="C4" s="125" t="s">
        <v>5</v>
      </c>
      <c r="D4" s="125" t="s">
        <v>6</v>
      </c>
      <c r="E4" s="126" t="s">
        <v>7</v>
      </c>
      <c r="F4" s="125" t="s">
        <v>8</v>
      </c>
      <c r="G4" s="127" t="s">
        <v>9</v>
      </c>
      <c r="H4" s="128" t="s">
        <v>41</v>
      </c>
      <c r="I4" s="129" t="s">
        <v>10</v>
      </c>
      <c r="J4" s="263"/>
      <c r="K4" s="264"/>
      <c r="L4" s="263"/>
      <c r="M4" s="264"/>
      <c r="N4" s="269"/>
      <c r="O4" s="270"/>
      <c r="P4" s="263"/>
      <c r="Q4" s="264"/>
      <c r="R4" s="263"/>
      <c r="S4" s="264"/>
    </row>
    <row r="5" spans="1:19" s="8" customFormat="1" ht="16.5" customHeight="1" thickBot="1" x14ac:dyDescent="0.3">
      <c r="A5" s="329" t="s">
        <v>34</v>
      </c>
      <c r="B5" s="305"/>
      <c r="C5" s="305"/>
      <c r="D5" s="305"/>
      <c r="E5" s="305"/>
      <c r="F5" s="305"/>
      <c r="G5" s="305"/>
      <c r="H5" s="305"/>
      <c r="I5" s="305"/>
      <c r="J5" s="265"/>
      <c r="K5" s="266"/>
      <c r="L5" s="265"/>
      <c r="M5" s="266"/>
      <c r="N5" s="271"/>
      <c r="O5" s="272"/>
      <c r="P5" s="265"/>
      <c r="Q5" s="266"/>
      <c r="R5" s="265"/>
      <c r="S5" s="266"/>
    </row>
    <row r="6" spans="1:19" ht="46.5" customHeight="1" x14ac:dyDescent="0.25">
      <c r="A6" s="91">
        <v>1</v>
      </c>
      <c r="B6" s="98" t="s">
        <v>169</v>
      </c>
      <c r="C6" s="98" t="s">
        <v>170</v>
      </c>
      <c r="D6" s="98" t="s">
        <v>171</v>
      </c>
      <c r="E6" s="139">
        <v>4128000</v>
      </c>
      <c r="F6" s="77"/>
      <c r="G6" s="94">
        <f>SUM(J6,L6,N6,P6,R6)</f>
        <v>48</v>
      </c>
      <c r="H6" s="67">
        <v>0</v>
      </c>
      <c r="I6" s="67"/>
      <c r="J6" s="298">
        <v>4</v>
      </c>
      <c r="K6" s="298"/>
      <c r="L6" s="342">
        <v>25</v>
      </c>
      <c r="M6" s="343"/>
      <c r="N6" s="298">
        <v>7</v>
      </c>
      <c r="O6" s="298"/>
      <c r="P6" s="298">
        <v>6</v>
      </c>
      <c r="Q6" s="298"/>
      <c r="R6" s="298">
        <v>6</v>
      </c>
      <c r="S6" s="342"/>
    </row>
    <row r="7" spans="1:19" ht="57.75" x14ac:dyDescent="0.25">
      <c r="A7" s="91">
        <v>2</v>
      </c>
      <c r="B7" s="98" t="s">
        <v>172</v>
      </c>
      <c r="C7" s="98" t="s">
        <v>173</v>
      </c>
      <c r="D7" s="98" t="s">
        <v>174</v>
      </c>
      <c r="E7" s="139">
        <v>6600000</v>
      </c>
      <c r="F7" s="77"/>
      <c r="G7" s="94">
        <f t="shared" ref="G7:G16" si="0">SUM(J7,L7,N7,P7,R7)</f>
        <v>60</v>
      </c>
      <c r="H7" s="67">
        <v>0</v>
      </c>
      <c r="I7" s="67"/>
      <c r="J7" s="280">
        <v>6</v>
      </c>
      <c r="K7" s="280"/>
      <c r="L7" s="316">
        <v>32</v>
      </c>
      <c r="M7" s="317"/>
      <c r="N7" s="280">
        <v>9</v>
      </c>
      <c r="O7" s="280"/>
      <c r="P7" s="280">
        <v>7</v>
      </c>
      <c r="Q7" s="280"/>
      <c r="R7" s="280">
        <v>6</v>
      </c>
      <c r="S7" s="316"/>
    </row>
    <row r="8" spans="1:19" ht="66" customHeight="1" x14ac:dyDescent="0.25">
      <c r="A8" s="91">
        <v>3</v>
      </c>
      <c r="B8" s="98" t="s">
        <v>175</v>
      </c>
      <c r="C8" s="98" t="s">
        <v>176</v>
      </c>
      <c r="D8" s="98" t="s">
        <v>177</v>
      </c>
      <c r="E8" s="139">
        <v>20000000</v>
      </c>
      <c r="F8" s="77"/>
      <c r="G8" s="94">
        <f t="shared" si="0"/>
        <v>70</v>
      </c>
      <c r="H8" s="67">
        <v>4000000</v>
      </c>
      <c r="I8" s="67"/>
      <c r="J8" s="280">
        <v>7</v>
      </c>
      <c r="K8" s="280"/>
      <c r="L8" s="316">
        <v>37</v>
      </c>
      <c r="M8" s="317"/>
      <c r="N8" s="280">
        <v>10</v>
      </c>
      <c r="O8" s="280"/>
      <c r="P8" s="280">
        <v>8</v>
      </c>
      <c r="Q8" s="280"/>
      <c r="R8" s="280">
        <v>8</v>
      </c>
      <c r="S8" s="316"/>
    </row>
    <row r="9" spans="1:19" ht="85.5" customHeight="1" x14ac:dyDescent="0.25">
      <c r="A9" s="89">
        <v>4</v>
      </c>
      <c r="B9" s="95" t="s">
        <v>178</v>
      </c>
      <c r="C9" s="95" t="s">
        <v>179</v>
      </c>
      <c r="D9" s="95" t="s">
        <v>180</v>
      </c>
      <c r="E9" s="97">
        <v>4655000</v>
      </c>
      <c r="F9" s="90" t="s">
        <v>333</v>
      </c>
      <c r="G9" s="94">
        <f t="shared" si="0"/>
        <v>0</v>
      </c>
      <c r="H9" s="67">
        <v>1000000</v>
      </c>
      <c r="I9" s="67"/>
      <c r="J9" s="280">
        <v>0</v>
      </c>
      <c r="K9" s="280"/>
      <c r="L9" s="316">
        <v>0</v>
      </c>
      <c r="M9" s="317"/>
      <c r="N9" s="280">
        <v>0</v>
      </c>
      <c r="O9" s="280"/>
      <c r="P9" s="280">
        <v>0</v>
      </c>
      <c r="Q9" s="280"/>
      <c r="R9" s="280">
        <v>0</v>
      </c>
      <c r="S9" s="316"/>
    </row>
    <row r="10" spans="1:19" ht="66" customHeight="1" x14ac:dyDescent="0.25">
      <c r="A10" s="91">
        <v>5</v>
      </c>
      <c r="B10" s="98" t="s">
        <v>181</v>
      </c>
      <c r="C10" s="98" t="s">
        <v>182</v>
      </c>
      <c r="D10" s="98" t="s">
        <v>183</v>
      </c>
      <c r="E10" s="139">
        <v>30609248</v>
      </c>
      <c r="F10" s="77"/>
      <c r="G10" s="94">
        <f t="shared" si="0"/>
        <v>69</v>
      </c>
      <c r="H10" s="67">
        <v>2000000</v>
      </c>
      <c r="I10" s="67"/>
      <c r="J10" s="280">
        <v>6</v>
      </c>
      <c r="K10" s="280"/>
      <c r="L10" s="316">
        <v>38</v>
      </c>
      <c r="M10" s="317"/>
      <c r="N10" s="280">
        <v>11</v>
      </c>
      <c r="O10" s="280"/>
      <c r="P10" s="280">
        <v>7</v>
      </c>
      <c r="Q10" s="280"/>
      <c r="R10" s="280">
        <v>7</v>
      </c>
      <c r="S10" s="316"/>
    </row>
    <row r="11" spans="1:19" ht="66" customHeight="1" x14ac:dyDescent="0.25">
      <c r="A11" s="91">
        <v>6</v>
      </c>
      <c r="B11" s="98" t="s">
        <v>184</v>
      </c>
      <c r="C11" s="98" t="s">
        <v>185</v>
      </c>
      <c r="D11" s="98" t="s">
        <v>186</v>
      </c>
      <c r="E11" s="139">
        <v>20060000</v>
      </c>
      <c r="F11" s="77"/>
      <c r="G11" s="94">
        <f t="shared" si="0"/>
        <v>50</v>
      </c>
      <c r="H11" s="67">
        <v>5000000</v>
      </c>
      <c r="I11" s="67"/>
      <c r="J11" s="280">
        <v>6</v>
      </c>
      <c r="K11" s="280"/>
      <c r="L11" s="316">
        <v>24</v>
      </c>
      <c r="M11" s="317"/>
      <c r="N11" s="280">
        <v>7</v>
      </c>
      <c r="O11" s="280"/>
      <c r="P11" s="280">
        <v>7</v>
      </c>
      <c r="Q11" s="280"/>
      <c r="R11" s="280">
        <v>6</v>
      </c>
      <c r="S11" s="316"/>
    </row>
    <row r="12" spans="1:19" ht="66" customHeight="1" x14ac:dyDescent="0.25">
      <c r="A12" s="91">
        <v>7</v>
      </c>
      <c r="B12" s="98" t="s">
        <v>187</v>
      </c>
      <c r="C12" s="98" t="s">
        <v>188</v>
      </c>
      <c r="D12" s="98" t="s">
        <v>189</v>
      </c>
      <c r="E12" s="139">
        <v>35000000</v>
      </c>
      <c r="F12" s="77"/>
      <c r="G12" s="94">
        <f t="shared" si="0"/>
        <v>81</v>
      </c>
      <c r="H12" s="67">
        <v>20000000</v>
      </c>
      <c r="I12" s="67"/>
      <c r="J12" s="280">
        <v>9</v>
      </c>
      <c r="K12" s="280"/>
      <c r="L12" s="316">
        <v>42</v>
      </c>
      <c r="M12" s="317"/>
      <c r="N12" s="280">
        <v>12</v>
      </c>
      <c r="O12" s="280"/>
      <c r="P12" s="280">
        <v>9</v>
      </c>
      <c r="Q12" s="280"/>
      <c r="R12" s="280">
        <v>9</v>
      </c>
      <c r="S12" s="316"/>
    </row>
    <row r="13" spans="1:19" ht="86.25" x14ac:dyDescent="0.25">
      <c r="A13" s="89">
        <v>8</v>
      </c>
      <c r="B13" s="95" t="s">
        <v>190</v>
      </c>
      <c r="C13" s="95" t="s">
        <v>191</v>
      </c>
      <c r="D13" s="95" t="s">
        <v>192</v>
      </c>
      <c r="E13" s="97">
        <v>4000000</v>
      </c>
      <c r="F13" s="95" t="s">
        <v>318</v>
      </c>
      <c r="G13" s="94">
        <f t="shared" si="0"/>
        <v>0</v>
      </c>
      <c r="H13" s="67">
        <v>0</v>
      </c>
      <c r="I13" s="67"/>
      <c r="J13" s="280">
        <v>0</v>
      </c>
      <c r="K13" s="280"/>
      <c r="L13" s="316">
        <v>0</v>
      </c>
      <c r="M13" s="317"/>
      <c r="N13" s="280">
        <v>0</v>
      </c>
      <c r="O13" s="280"/>
      <c r="P13" s="280">
        <v>0</v>
      </c>
      <c r="Q13" s="280"/>
      <c r="R13" s="280">
        <v>0</v>
      </c>
      <c r="S13" s="316"/>
    </row>
    <row r="14" spans="1:19" ht="59.25" customHeight="1" x14ac:dyDescent="0.25">
      <c r="A14" s="91">
        <v>9</v>
      </c>
      <c r="B14" s="98" t="s">
        <v>193</v>
      </c>
      <c r="C14" s="98" t="s">
        <v>194</v>
      </c>
      <c r="D14" s="98" t="s">
        <v>195</v>
      </c>
      <c r="E14" s="139">
        <v>6000000</v>
      </c>
      <c r="F14" s="77"/>
      <c r="G14" s="94">
        <f t="shared" si="0"/>
        <v>62</v>
      </c>
      <c r="H14" s="67">
        <v>3000000</v>
      </c>
      <c r="I14" s="67"/>
      <c r="J14" s="280">
        <v>7</v>
      </c>
      <c r="K14" s="280"/>
      <c r="L14" s="316">
        <v>32</v>
      </c>
      <c r="M14" s="317"/>
      <c r="N14" s="280">
        <v>8</v>
      </c>
      <c r="O14" s="280"/>
      <c r="P14" s="280">
        <v>7</v>
      </c>
      <c r="Q14" s="280"/>
      <c r="R14" s="280">
        <v>8</v>
      </c>
      <c r="S14" s="316"/>
    </row>
    <row r="15" spans="1:19" ht="59.25" customHeight="1" x14ac:dyDescent="0.25">
      <c r="A15" s="91">
        <v>10</v>
      </c>
      <c r="B15" s="98" t="s">
        <v>196</v>
      </c>
      <c r="C15" s="98" t="s">
        <v>197</v>
      </c>
      <c r="D15" s="98" t="s">
        <v>198</v>
      </c>
      <c r="E15" s="139">
        <v>6000000</v>
      </c>
      <c r="F15" s="77"/>
      <c r="G15" s="94">
        <f t="shared" si="0"/>
        <v>49</v>
      </c>
      <c r="H15" s="67">
        <v>3000000</v>
      </c>
      <c r="I15" s="67"/>
      <c r="J15" s="280">
        <v>6</v>
      </c>
      <c r="K15" s="280"/>
      <c r="L15" s="316">
        <v>25</v>
      </c>
      <c r="M15" s="317"/>
      <c r="N15" s="280">
        <v>6</v>
      </c>
      <c r="O15" s="280"/>
      <c r="P15" s="280">
        <v>6</v>
      </c>
      <c r="Q15" s="280"/>
      <c r="R15" s="280">
        <v>6</v>
      </c>
      <c r="S15" s="316"/>
    </row>
    <row r="16" spans="1:19" ht="86.25" x14ac:dyDescent="0.25">
      <c r="A16" s="89">
        <v>11</v>
      </c>
      <c r="B16" s="95" t="s">
        <v>199</v>
      </c>
      <c r="C16" s="95" t="s">
        <v>200</v>
      </c>
      <c r="D16" s="95" t="s">
        <v>201</v>
      </c>
      <c r="E16" s="97">
        <v>20143299</v>
      </c>
      <c r="F16" s="95" t="s">
        <v>319</v>
      </c>
      <c r="G16" s="94">
        <f t="shared" si="0"/>
        <v>0</v>
      </c>
      <c r="H16" s="67">
        <v>0</v>
      </c>
      <c r="I16" s="67"/>
      <c r="J16" s="280">
        <v>0</v>
      </c>
      <c r="K16" s="280"/>
      <c r="L16" s="316">
        <v>0</v>
      </c>
      <c r="M16" s="317"/>
      <c r="N16" s="280">
        <v>0</v>
      </c>
      <c r="O16" s="280"/>
      <c r="P16" s="280">
        <v>0</v>
      </c>
      <c r="Q16" s="280"/>
      <c r="R16" s="280">
        <v>0</v>
      </c>
      <c r="S16" s="316"/>
    </row>
    <row r="17" spans="1:19" ht="43.5" x14ac:dyDescent="0.25">
      <c r="A17" s="91">
        <v>12</v>
      </c>
      <c r="B17" s="98" t="s">
        <v>202</v>
      </c>
      <c r="C17" s="98" t="s">
        <v>203</v>
      </c>
      <c r="D17" s="98" t="s">
        <v>204</v>
      </c>
      <c r="E17" s="139">
        <v>9975352</v>
      </c>
      <c r="F17" s="77"/>
      <c r="G17" s="94">
        <f>SUM(J17,L17,N17,P17,R17)</f>
        <v>62</v>
      </c>
      <c r="H17" s="67">
        <v>2000000</v>
      </c>
      <c r="I17" s="67"/>
      <c r="J17" s="280">
        <v>8</v>
      </c>
      <c r="K17" s="280"/>
      <c r="L17" s="316">
        <v>30</v>
      </c>
      <c r="M17" s="317"/>
      <c r="N17" s="280">
        <v>9</v>
      </c>
      <c r="O17" s="280"/>
      <c r="P17" s="280">
        <v>8</v>
      </c>
      <c r="Q17" s="280"/>
      <c r="R17" s="280">
        <v>7</v>
      </c>
      <c r="S17" s="316"/>
    </row>
    <row r="18" spans="1:19" ht="29.25" x14ac:dyDescent="0.25">
      <c r="A18" s="121"/>
      <c r="B18" s="314" t="s">
        <v>11</v>
      </c>
      <c r="C18" s="314"/>
      <c r="D18" s="314"/>
      <c r="E18" s="96">
        <f>SUM(E6:E17)</f>
        <v>167170899</v>
      </c>
      <c r="F18" s="94"/>
      <c r="G18" s="64" t="s">
        <v>12</v>
      </c>
      <c r="H18" s="68">
        <f>SUM(H6:H17)</f>
        <v>40000000</v>
      </c>
      <c r="I18" s="69"/>
      <c r="J18" s="248"/>
      <c r="K18" s="248"/>
      <c r="L18" s="248"/>
      <c r="M18" s="248"/>
      <c r="N18" s="335"/>
      <c r="O18" s="336"/>
      <c r="P18" s="248"/>
      <c r="Q18" s="248"/>
      <c r="R18" s="248"/>
      <c r="S18" s="335"/>
    </row>
    <row r="20" spans="1:19" s="8" customFormat="1" ht="15.75" x14ac:dyDescent="0.25">
      <c r="A20" s="337" t="s">
        <v>44</v>
      </c>
      <c r="B20" s="338"/>
      <c r="C20" s="338"/>
      <c r="D20" s="338"/>
      <c r="E20" s="338"/>
      <c r="F20" s="338"/>
      <c r="G20" s="338"/>
      <c r="H20" s="338"/>
      <c r="I20" s="339"/>
      <c r="J20" s="333"/>
      <c r="K20" s="340"/>
      <c r="L20" s="341"/>
      <c r="M20" s="341"/>
      <c r="N20" s="341"/>
      <c r="O20" s="341"/>
      <c r="P20" s="333"/>
      <c r="Q20" s="340"/>
      <c r="R20" s="333"/>
      <c r="S20" s="334"/>
    </row>
    <row r="21" spans="1:19" x14ac:dyDescent="0.25">
      <c r="A21" s="38"/>
      <c r="B21" s="30" t="s">
        <v>45</v>
      </c>
      <c r="C21" s="18"/>
      <c r="D21" s="18"/>
      <c r="E21" s="20"/>
      <c r="F21" s="18"/>
      <c r="G21" s="18"/>
      <c r="H21" s="18"/>
      <c r="I21" s="18"/>
      <c r="J21" s="333"/>
      <c r="K21" s="340"/>
      <c r="L21" s="341"/>
      <c r="M21" s="341"/>
      <c r="N21" s="341"/>
      <c r="O21" s="341"/>
      <c r="P21" s="333"/>
      <c r="Q21" s="340"/>
      <c r="R21" s="333"/>
      <c r="S21" s="334"/>
    </row>
  </sheetData>
  <mergeCells count="86">
    <mergeCell ref="J21:K21"/>
    <mergeCell ref="L21:M21"/>
    <mergeCell ref="N21:O21"/>
    <mergeCell ref="P21:Q21"/>
    <mergeCell ref="R21:S21"/>
    <mergeCell ref="R20:S20"/>
    <mergeCell ref="B18:D18"/>
    <mergeCell ref="J18:K18"/>
    <mergeCell ref="L18:M18"/>
    <mergeCell ref="N18:O18"/>
    <mergeCell ref="P18:Q18"/>
    <mergeCell ref="R18:S18"/>
    <mergeCell ref="A20:I20"/>
    <mergeCell ref="J20:K20"/>
    <mergeCell ref="L20:M20"/>
    <mergeCell ref="N20:O20"/>
    <mergeCell ref="P20:Q20"/>
    <mergeCell ref="J16:K16"/>
    <mergeCell ref="L16:M16"/>
    <mergeCell ref="N16:O16"/>
    <mergeCell ref="P16:Q16"/>
    <mergeCell ref="R16:S16"/>
    <mergeCell ref="J17:K17"/>
    <mergeCell ref="L17:M17"/>
    <mergeCell ref="N17:O17"/>
    <mergeCell ref="P17:Q17"/>
    <mergeCell ref="R17:S17"/>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R1:S5"/>
    <mergeCell ref="A2:B2"/>
    <mergeCell ref="B3:C3"/>
    <mergeCell ref="A5:I5"/>
    <mergeCell ref="B1:E1"/>
    <mergeCell ref="J1:K5"/>
    <mergeCell ref="L1:M5"/>
    <mergeCell ref="N1:O5"/>
    <mergeCell ref="P1:Q5"/>
  </mergeCells>
  <pageMargins left="0.7" right="0.7" top="0.75" bottom="0.75" header="0.3" footer="0.3"/>
  <pageSetup paperSize="9" scale="37" fitToHeight="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70" zoomScaleNormal="70" workbookViewId="0">
      <selection activeCell="J8" sqref="J8:K8"/>
    </sheetView>
  </sheetViews>
  <sheetFormatPr defaultRowHeight="15" x14ac:dyDescent="0.25"/>
  <cols>
    <col min="1" max="1" width="9.28515625" style="36" customWidth="1"/>
    <col min="2" max="2" width="34.140625" customWidth="1"/>
    <col min="3" max="3" width="29.7109375" customWidth="1"/>
    <col min="4" max="4" width="42.140625" customWidth="1"/>
    <col min="5" max="5" width="15.28515625" style="21" customWidth="1"/>
    <col min="6" max="6" width="25.5703125" customWidth="1"/>
    <col min="7" max="7" width="15.42578125" customWidth="1"/>
    <col min="8" max="8" width="22.8554687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29</v>
      </c>
      <c r="C1" s="259"/>
      <c r="D1" s="259"/>
      <c r="E1" s="260"/>
      <c r="F1" s="73"/>
      <c r="G1" s="73"/>
      <c r="H1" s="73"/>
      <c r="I1" s="104"/>
      <c r="J1" s="261" t="s">
        <v>21</v>
      </c>
      <c r="K1" s="262"/>
      <c r="L1" s="267" t="s">
        <v>22</v>
      </c>
      <c r="M1" s="262"/>
      <c r="N1" s="261" t="s">
        <v>23</v>
      </c>
      <c r="O1" s="268"/>
      <c r="P1" s="261" t="s">
        <v>325</v>
      </c>
      <c r="Q1" s="262"/>
      <c r="R1" s="261" t="s">
        <v>24</v>
      </c>
      <c r="S1" s="262"/>
    </row>
    <row r="2" spans="1:19" ht="19.5" customHeight="1" x14ac:dyDescent="0.25">
      <c r="A2" s="273" t="s">
        <v>1</v>
      </c>
      <c r="B2" s="274"/>
      <c r="C2" s="108"/>
      <c r="D2" s="110"/>
      <c r="E2" s="111"/>
      <c r="F2" s="105"/>
      <c r="G2" s="105"/>
      <c r="H2" s="73"/>
      <c r="I2" s="104"/>
      <c r="J2" s="263"/>
      <c r="K2" s="264"/>
      <c r="L2" s="263"/>
      <c r="M2" s="264"/>
      <c r="N2" s="269"/>
      <c r="O2" s="270"/>
      <c r="P2" s="263"/>
      <c r="Q2" s="264"/>
      <c r="R2" s="263"/>
      <c r="S2" s="264"/>
    </row>
    <row r="3" spans="1:19" ht="42.75" customHeight="1" x14ac:dyDescent="0.25">
      <c r="A3" s="91"/>
      <c r="B3" s="275" t="s">
        <v>335</v>
      </c>
      <c r="C3" s="276"/>
      <c r="D3" s="113" t="s">
        <v>2</v>
      </c>
      <c r="E3" s="111"/>
      <c r="F3" s="106"/>
      <c r="G3" s="105"/>
      <c r="H3" s="73"/>
      <c r="I3" s="104"/>
      <c r="J3" s="263"/>
      <c r="K3" s="264"/>
      <c r="L3" s="263"/>
      <c r="M3" s="264"/>
      <c r="N3" s="269"/>
      <c r="O3" s="270"/>
      <c r="P3" s="263"/>
      <c r="Q3" s="264"/>
      <c r="R3" s="263"/>
      <c r="S3" s="264"/>
    </row>
    <row r="4" spans="1:19" ht="42.75" x14ac:dyDescent="0.25">
      <c r="A4" s="125" t="s">
        <v>3</v>
      </c>
      <c r="B4" s="125" t="s">
        <v>4</v>
      </c>
      <c r="C4" s="125" t="s">
        <v>5</v>
      </c>
      <c r="D4" s="125" t="s">
        <v>6</v>
      </c>
      <c r="E4" s="126" t="s">
        <v>7</v>
      </c>
      <c r="F4" s="125" t="s">
        <v>8</v>
      </c>
      <c r="G4" s="127" t="s">
        <v>9</v>
      </c>
      <c r="H4" s="128" t="s">
        <v>41</v>
      </c>
      <c r="I4" s="129" t="s">
        <v>10</v>
      </c>
      <c r="J4" s="263"/>
      <c r="K4" s="264"/>
      <c r="L4" s="263"/>
      <c r="M4" s="264"/>
      <c r="N4" s="269"/>
      <c r="O4" s="270"/>
      <c r="P4" s="263"/>
      <c r="Q4" s="264"/>
      <c r="R4" s="263"/>
      <c r="S4" s="264"/>
    </row>
    <row r="5" spans="1:19" s="8" customFormat="1" ht="16.5" customHeight="1" thickBot="1" x14ac:dyDescent="0.3">
      <c r="A5" s="329" t="s">
        <v>34</v>
      </c>
      <c r="B5" s="305"/>
      <c r="C5" s="305"/>
      <c r="D5" s="305"/>
      <c r="E5" s="305"/>
      <c r="F5" s="305"/>
      <c r="G5" s="305"/>
      <c r="H5" s="305"/>
      <c r="I5" s="305"/>
      <c r="J5" s="265"/>
      <c r="K5" s="266"/>
      <c r="L5" s="265"/>
      <c r="M5" s="266"/>
      <c r="N5" s="271"/>
      <c r="O5" s="272"/>
      <c r="P5" s="265"/>
      <c r="Q5" s="266"/>
      <c r="R5" s="265"/>
      <c r="S5" s="266"/>
    </row>
    <row r="6" spans="1:19" ht="46.5" customHeight="1" x14ac:dyDescent="0.25">
      <c r="A6" s="91">
        <v>1</v>
      </c>
      <c r="B6" s="98" t="s">
        <v>169</v>
      </c>
      <c r="C6" s="98" t="s">
        <v>170</v>
      </c>
      <c r="D6" s="98" t="s">
        <v>171</v>
      </c>
      <c r="E6" s="139">
        <v>4128000</v>
      </c>
      <c r="F6" s="77" t="s">
        <v>316</v>
      </c>
      <c r="G6" s="94">
        <f>SUM(J6,L6,N6,P6,R6)</f>
        <v>48</v>
      </c>
      <c r="H6" s="74">
        <v>0</v>
      </c>
      <c r="I6" s="74"/>
      <c r="J6" s="287">
        <v>4</v>
      </c>
      <c r="K6" s="287"/>
      <c r="L6" s="310">
        <v>25</v>
      </c>
      <c r="M6" s="311"/>
      <c r="N6" s="287">
        <v>7</v>
      </c>
      <c r="O6" s="287"/>
      <c r="P6" s="287">
        <v>6</v>
      </c>
      <c r="Q6" s="287"/>
      <c r="R6" s="287">
        <v>6</v>
      </c>
      <c r="S6" s="310"/>
    </row>
    <row r="7" spans="1:19" ht="57.75" x14ac:dyDescent="0.25">
      <c r="A7" s="91">
        <v>2</v>
      </c>
      <c r="B7" s="98" t="s">
        <v>172</v>
      </c>
      <c r="C7" s="98" t="s">
        <v>173</v>
      </c>
      <c r="D7" s="98" t="s">
        <v>174</v>
      </c>
      <c r="E7" s="139">
        <v>6600000</v>
      </c>
      <c r="F7" s="77"/>
      <c r="G7" s="94">
        <f t="shared" ref="G7:G16" si="0">SUM(J7,L7,N7,P7,R7)</f>
        <v>60</v>
      </c>
      <c r="H7" s="74">
        <v>0</v>
      </c>
      <c r="I7" s="74"/>
      <c r="J7" s="287">
        <v>6</v>
      </c>
      <c r="K7" s="287"/>
      <c r="L7" s="310">
        <v>32</v>
      </c>
      <c r="M7" s="311"/>
      <c r="N7" s="287">
        <v>9</v>
      </c>
      <c r="O7" s="287"/>
      <c r="P7" s="287">
        <v>7</v>
      </c>
      <c r="Q7" s="287"/>
      <c r="R7" s="287">
        <v>6</v>
      </c>
      <c r="S7" s="310"/>
    </row>
    <row r="8" spans="1:19" ht="66" customHeight="1" x14ac:dyDescent="0.25">
      <c r="A8" s="91">
        <v>3</v>
      </c>
      <c r="B8" s="98" t="s">
        <v>175</v>
      </c>
      <c r="C8" s="98" t="s">
        <v>176</v>
      </c>
      <c r="D8" s="98" t="s">
        <v>177</v>
      </c>
      <c r="E8" s="139">
        <v>20000000</v>
      </c>
      <c r="F8" s="77"/>
      <c r="G8" s="94">
        <f t="shared" si="0"/>
        <v>70</v>
      </c>
      <c r="H8" s="67">
        <v>4000000</v>
      </c>
      <c r="I8" s="74"/>
      <c r="J8" s="287">
        <v>7</v>
      </c>
      <c r="K8" s="287"/>
      <c r="L8" s="310">
        <v>37</v>
      </c>
      <c r="M8" s="311"/>
      <c r="N8" s="287">
        <v>10</v>
      </c>
      <c r="O8" s="287"/>
      <c r="P8" s="287">
        <v>8</v>
      </c>
      <c r="Q8" s="287"/>
      <c r="R8" s="287">
        <v>8</v>
      </c>
      <c r="S8" s="310"/>
    </row>
    <row r="9" spans="1:19" ht="66" customHeight="1" x14ac:dyDescent="0.25">
      <c r="A9" s="89">
        <v>4</v>
      </c>
      <c r="B9" s="95" t="s">
        <v>178</v>
      </c>
      <c r="C9" s="95" t="s">
        <v>179</v>
      </c>
      <c r="D9" s="95" t="s">
        <v>180</v>
      </c>
      <c r="E9" s="97">
        <v>4655000</v>
      </c>
      <c r="F9" s="90" t="s">
        <v>333</v>
      </c>
      <c r="G9" s="94">
        <f t="shared" si="0"/>
        <v>0</v>
      </c>
      <c r="H9" s="67">
        <v>1000000</v>
      </c>
      <c r="I9" s="74"/>
      <c r="J9" s="287">
        <v>0</v>
      </c>
      <c r="K9" s="287"/>
      <c r="L9" s="310">
        <v>0</v>
      </c>
      <c r="M9" s="311"/>
      <c r="N9" s="287">
        <v>0</v>
      </c>
      <c r="O9" s="287"/>
      <c r="P9" s="287">
        <v>0</v>
      </c>
      <c r="Q9" s="287"/>
      <c r="R9" s="287">
        <v>0</v>
      </c>
      <c r="S9" s="310"/>
    </row>
    <row r="10" spans="1:19" ht="66" customHeight="1" x14ac:dyDescent="0.25">
      <c r="A10" s="91">
        <v>5</v>
      </c>
      <c r="B10" s="98" t="s">
        <v>181</v>
      </c>
      <c r="C10" s="98" t="s">
        <v>182</v>
      </c>
      <c r="D10" s="98" t="s">
        <v>183</v>
      </c>
      <c r="E10" s="139">
        <v>30609248</v>
      </c>
      <c r="F10" s="77"/>
      <c r="G10" s="94">
        <f t="shared" si="0"/>
        <v>69</v>
      </c>
      <c r="H10" s="67">
        <v>2000000</v>
      </c>
      <c r="I10" s="74"/>
      <c r="J10" s="287">
        <v>6</v>
      </c>
      <c r="K10" s="287"/>
      <c r="L10" s="310">
        <v>38</v>
      </c>
      <c r="M10" s="311"/>
      <c r="N10" s="287">
        <v>11</v>
      </c>
      <c r="O10" s="287"/>
      <c r="P10" s="287">
        <v>7</v>
      </c>
      <c r="Q10" s="287"/>
      <c r="R10" s="287">
        <v>7</v>
      </c>
      <c r="S10" s="310"/>
    </row>
    <row r="11" spans="1:19" ht="66" customHeight="1" x14ac:dyDescent="0.25">
      <c r="A11" s="91">
        <v>6</v>
      </c>
      <c r="B11" s="98" t="s">
        <v>184</v>
      </c>
      <c r="C11" s="98" t="s">
        <v>185</v>
      </c>
      <c r="D11" s="98" t="s">
        <v>186</v>
      </c>
      <c r="E11" s="139">
        <v>20060000</v>
      </c>
      <c r="F11" s="77"/>
      <c r="G11" s="94">
        <f t="shared" si="0"/>
        <v>50</v>
      </c>
      <c r="H11" s="67">
        <v>5000000</v>
      </c>
      <c r="I11" s="74"/>
      <c r="J11" s="287">
        <v>6</v>
      </c>
      <c r="K11" s="287"/>
      <c r="L11" s="310">
        <v>24</v>
      </c>
      <c r="M11" s="311"/>
      <c r="N11" s="287">
        <v>7</v>
      </c>
      <c r="O11" s="287"/>
      <c r="P11" s="287">
        <v>7</v>
      </c>
      <c r="Q11" s="287"/>
      <c r="R11" s="287">
        <v>6</v>
      </c>
      <c r="S11" s="310"/>
    </row>
    <row r="12" spans="1:19" ht="66" customHeight="1" x14ac:dyDescent="0.25">
      <c r="A12" s="91">
        <v>7</v>
      </c>
      <c r="B12" s="98" t="s">
        <v>187</v>
      </c>
      <c r="C12" s="98" t="s">
        <v>188</v>
      </c>
      <c r="D12" s="98" t="s">
        <v>189</v>
      </c>
      <c r="E12" s="139">
        <v>35000000</v>
      </c>
      <c r="F12" s="77"/>
      <c r="G12" s="94">
        <f t="shared" si="0"/>
        <v>81</v>
      </c>
      <c r="H12" s="67">
        <v>19000000</v>
      </c>
      <c r="I12" s="74"/>
      <c r="J12" s="287">
        <v>9</v>
      </c>
      <c r="K12" s="287"/>
      <c r="L12" s="310">
        <v>42</v>
      </c>
      <c r="M12" s="311"/>
      <c r="N12" s="287">
        <v>12</v>
      </c>
      <c r="O12" s="287"/>
      <c r="P12" s="287">
        <v>9</v>
      </c>
      <c r="Q12" s="287"/>
      <c r="R12" s="287">
        <v>9</v>
      </c>
      <c r="S12" s="310"/>
    </row>
    <row r="13" spans="1:19" ht="86.25" x14ac:dyDescent="0.25">
      <c r="A13" s="89">
        <v>8</v>
      </c>
      <c r="B13" s="95" t="s">
        <v>190</v>
      </c>
      <c r="C13" s="95" t="s">
        <v>191</v>
      </c>
      <c r="D13" s="95" t="s">
        <v>192</v>
      </c>
      <c r="E13" s="97">
        <v>4000000</v>
      </c>
      <c r="F13" s="95" t="s">
        <v>318</v>
      </c>
      <c r="G13" s="94">
        <f t="shared" si="0"/>
        <v>0</v>
      </c>
      <c r="H13" s="74">
        <v>0</v>
      </c>
      <c r="I13" s="74"/>
      <c r="J13" s="287">
        <v>0</v>
      </c>
      <c r="K13" s="287"/>
      <c r="L13" s="310">
        <v>0</v>
      </c>
      <c r="M13" s="311"/>
      <c r="N13" s="287">
        <v>0</v>
      </c>
      <c r="O13" s="287"/>
      <c r="P13" s="287">
        <v>0</v>
      </c>
      <c r="Q13" s="287"/>
      <c r="R13" s="287">
        <v>0</v>
      </c>
      <c r="S13" s="310"/>
    </row>
    <row r="14" spans="1:19" ht="59.25" customHeight="1" x14ac:dyDescent="0.25">
      <c r="A14" s="91">
        <v>9</v>
      </c>
      <c r="B14" s="98" t="s">
        <v>193</v>
      </c>
      <c r="C14" s="98" t="s">
        <v>194</v>
      </c>
      <c r="D14" s="98" t="s">
        <v>195</v>
      </c>
      <c r="E14" s="139">
        <v>6000000</v>
      </c>
      <c r="F14" s="77"/>
      <c r="G14" s="94">
        <f t="shared" si="0"/>
        <v>62</v>
      </c>
      <c r="H14" s="67">
        <v>3000000</v>
      </c>
      <c r="I14" s="74"/>
      <c r="J14" s="287">
        <v>7</v>
      </c>
      <c r="K14" s="287"/>
      <c r="L14" s="310">
        <v>32</v>
      </c>
      <c r="M14" s="311"/>
      <c r="N14" s="287">
        <v>8</v>
      </c>
      <c r="O14" s="287"/>
      <c r="P14" s="287">
        <v>7</v>
      </c>
      <c r="Q14" s="287"/>
      <c r="R14" s="287">
        <v>8</v>
      </c>
      <c r="S14" s="310"/>
    </row>
    <row r="15" spans="1:19" ht="59.25" customHeight="1" x14ac:dyDescent="0.25">
      <c r="A15" s="91">
        <v>10</v>
      </c>
      <c r="B15" s="98" t="s">
        <v>196</v>
      </c>
      <c r="C15" s="98" t="s">
        <v>197</v>
      </c>
      <c r="D15" s="98" t="s">
        <v>198</v>
      </c>
      <c r="E15" s="139">
        <v>6000000</v>
      </c>
      <c r="F15" s="77"/>
      <c r="G15" s="94">
        <f t="shared" si="0"/>
        <v>49</v>
      </c>
      <c r="H15" s="67">
        <v>3000000</v>
      </c>
      <c r="I15" s="74"/>
      <c r="J15" s="287">
        <v>6</v>
      </c>
      <c r="K15" s="287"/>
      <c r="L15" s="310">
        <v>25</v>
      </c>
      <c r="M15" s="311"/>
      <c r="N15" s="287">
        <v>6</v>
      </c>
      <c r="O15" s="287"/>
      <c r="P15" s="287">
        <v>6</v>
      </c>
      <c r="Q15" s="287"/>
      <c r="R15" s="287">
        <v>6</v>
      </c>
      <c r="S15" s="310"/>
    </row>
    <row r="16" spans="1:19" ht="86.25" x14ac:dyDescent="0.25">
      <c r="A16" s="89">
        <v>11</v>
      </c>
      <c r="B16" s="95" t="s">
        <v>199</v>
      </c>
      <c r="C16" s="95" t="s">
        <v>200</v>
      </c>
      <c r="D16" s="95" t="s">
        <v>201</v>
      </c>
      <c r="E16" s="97">
        <v>20143299</v>
      </c>
      <c r="F16" s="95" t="s">
        <v>319</v>
      </c>
      <c r="G16" s="94">
        <f t="shared" si="0"/>
        <v>0</v>
      </c>
      <c r="H16" s="74">
        <v>0</v>
      </c>
      <c r="I16" s="74"/>
      <c r="J16" s="287">
        <v>0</v>
      </c>
      <c r="K16" s="287"/>
      <c r="L16" s="310">
        <v>0</v>
      </c>
      <c r="M16" s="311"/>
      <c r="N16" s="287">
        <v>0</v>
      </c>
      <c r="O16" s="287"/>
      <c r="P16" s="287">
        <v>0</v>
      </c>
      <c r="Q16" s="287"/>
      <c r="R16" s="287">
        <v>0</v>
      </c>
      <c r="S16" s="310"/>
    </row>
    <row r="17" spans="1:19" ht="43.5" x14ac:dyDescent="0.25">
      <c r="A17" s="91">
        <v>12</v>
      </c>
      <c r="B17" s="98" t="s">
        <v>202</v>
      </c>
      <c r="C17" s="98" t="s">
        <v>203</v>
      </c>
      <c r="D17" s="98" t="s">
        <v>204</v>
      </c>
      <c r="E17" s="139">
        <v>9975352</v>
      </c>
      <c r="F17" s="77"/>
      <c r="G17" s="94">
        <f>SUM(J17,L17,N17,P17,R17)</f>
        <v>62</v>
      </c>
      <c r="H17" s="67">
        <v>3000000</v>
      </c>
      <c r="I17" s="74"/>
      <c r="J17" s="287">
        <v>8</v>
      </c>
      <c r="K17" s="287"/>
      <c r="L17" s="310">
        <v>30</v>
      </c>
      <c r="M17" s="311"/>
      <c r="N17" s="287">
        <v>9</v>
      </c>
      <c r="O17" s="287"/>
      <c r="P17" s="287">
        <v>8</v>
      </c>
      <c r="Q17" s="287"/>
      <c r="R17" s="287">
        <v>7</v>
      </c>
      <c r="S17" s="310"/>
    </row>
    <row r="18" spans="1:19" ht="29.25" x14ac:dyDescent="0.25">
      <c r="A18" s="121"/>
      <c r="B18" s="314" t="s">
        <v>11</v>
      </c>
      <c r="C18" s="314"/>
      <c r="D18" s="314"/>
      <c r="E18" s="96">
        <f>SUM(E6:E17)</f>
        <v>167170899</v>
      </c>
      <c r="F18" s="94"/>
      <c r="G18" s="64" t="s">
        <v>12</v>
      </c>
      <c r="H18" s="68">
        <f>SUM(H6:H17)</f>
        <v>40000000</v>
      </c>
      <c r="I18" s="69"/>
      <c r="J18" s="248"/>
      <c r="K18" s="248"/>
      <c r="L18" s="248"/>
      <c r="M18" s="248"/>
      <c r="N18" s="335"/>
      <c r="O18" s="336"/>
      <c r="P18" s="248"/>
      <c r="Q18" s="248"/>
      <c r="R18" s="248"/>
      <c r="S18" s="335"/>
    </row>
    <row r="20" spans="1:19" s="8" customFormat="1" ht="15.75" x14ac:dyDescent="0.25">
      <c r="A20" s="337" t="s">
        <v>44</v>
      </c>
      <c r="B20" s="338"/>
      <c r="C20" s="338"/>
      <c r="D20" s="338"/>
      <c r="E20" s="338"/>
      <c r="F20" s="338"/>
      <c r="G20" s="338"/>
      <c r="H20" s="338"/>
      <c r="I20" s="339"/>
      <c r="J20" s="333"/>
      <c r="K20" s="340"/>
      <c r="L20" s="341"/>
      <c r="M20" s="341"/>
      <c r="N20" s="341"/>
      <c r="O20" s="341"/>
      <c r="P20" s="333"/>
      <c r="Q20" s="340"/>
      <c r="R20" s="333"/>
      <c r="S20" s="334"/>
    </row>
    <row r="21" spans="1:19" x14ac:dyDescent="0.25">
      <c r="A21" s="38"/>
      <c r="B21" s="30" t="s">
        <v>45</v>
      </c>
      <c r="C21" s="18"/>
      <c r="D21" s="18"/>
      <c r="E21" s="20"/>
      <c r="F21" s="18"/>
      <c r="G21" s="18"/>
      <c r="H21" s="18"/>
      <c r="I21" s="18"/>
      <c r="J21" s="333"/>
      <c r="K21" s="340"/>
      <c r="L21" s="341"/>
      <c r="M21" s="341"/>
      <c r="N21" s="341"/>
      <c r="O21" s="341"/>
      <c r="P21" s="333"/>
      <c r="Q21" s="340"/>
      <c r="R21" s="333"/>
      <c r="S21" s="334"/>
    </row>
  </sheetData>
  <mergeCells count="86">
    <mergeCell ref="J21:K21"/>
    <mergeCell ref="L21:M21"/>
    <mergeCell ref="N21:O21"/>
    <mergeCell ref="P21:Q21"/>
    <mergeCell ref="R21:S21"/>
    <mergeCell ref="R20:S20"/>
    <mergeCell ref="B18:D18"/>
    <mergeCell ref="J18:K18"/>
    <mergeCell ref="L18:M18"/>
    <mergeCell ref="N18:O18"/>
    <mergeCell ref="P18:Q18"/>
    <mergeCell ref="R18:S18"/>
    <mergeCell ref="A20:I20"/>
    <mergeCell ref="J20:K20"/>
    <mergeCell ref="L20:M20"/>
    <mergeCell ref="N20:O20"/>
    <mergeCell ref="P20:Q20"/>
    <mergeCell ref="J16:K16"/>
    <mergeCell ref="L16:M16"/>
    <mergeCell ref="N16:O16"/>
    <mergeCell ref="P16:Q16"/>
    <mergeCell ref="R16:S16"/>
    <mergeCell ref="J17:K17"/>
    <mergeCell ref="L17:M17"/>
    <mergeCell ref="N17:O17"/>
    <mergeCell ref="P17:Q17"/>
    <mergeCell ref="R17:S17"/>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R1:S5"/>
    <mergeCell ref="A2:B2"/>
    <mergeCell ref="B3:C3"/>
    <mergeCell ref="A5:I5"/>
    <mergeCell ref="B1:E1"/>
    <mergeCell ref="J1:K5"/>
    <mergeCell ref="L1:M5"/>
    <mergeCell ref="N1:O5"/>
    <mergeCell ref="P1:Q5"/>
  </mergeCells>
  <pageMargins left="0.7" right="0.7" top="0.75" bottom="0.75" header="0.3" footer="0.3"/>
  <pageSetup paperSize="9" scale="37"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70" zoomScaleNormal="70" workbookViewId="0">
      <selection activeCell="I7" sqref="I7"/>
    </sheetView>
  </sheetViews>
  <sheetFormatPr defaultRowHeight="15" x14ac:dyDescent="0.25"/>
  <cols>
    <col min="1" max="1" width="9.28515625" style="36" customWidth="1"/>
    <col min="2" max="2" width="34.140625" customWidth="1"/>
    <col min="3" max="3" width="29.7109375" customWidth="1"/>
    <col min="4" max="4" width="42.140625" customWidth="1"/>
    <col min="5" max="5" width="15.28515625" style="21" customWidth="1"/>
    <col min="6" max="6" width="25.5703125" customWidth="1"/>
    <col min="7" max="7" width="15.42578125" customWidth="1"/>
    <col min="8" max="8" width="22.8554687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29</v>
      </c>
      <c r="C1" s="259"/>
      <c r="D1" s="259"/>
      <c r="E1" s="260"/>
      <c r="F1" s="73"/>
      <c r="G1" s="73"/>
      <c r="H1" s="73"/>
      <c r="I1" s="104"/>
      <c r="J1" s="261" t="s">
        <v>21</v>
      </c>
      <c r="K1" s="262"/>
      <c r="L1" s="267" t="s">
        <v>22</v>
      </c>
      <c r="M1" s="262"/>
      <c r="N1" s="261" t="s">
        <v>23</v>
      </c>
      <c r="O1" s="268"/>
      <c r="P1" s="261" t="s">
        <v>325</v>
      </c>
      <c r="Q1" s="262"/>
      <c r="R1" s="261" t="s">
        <v>24</v>
      </c>
      <c r="S1" s="262"/>
    </row>
    <row r="2" spans="1:19" ht="19.5" customHeight="1" x14ac:dyDescent="0.25">
      <c r="A2" s="273" t="s">
        <v>1</v>
      </c>
      <c r="B2" s="274"/>
      <c r="C2" s="108"/>
      <c r="D2" s="110"/>
      <c r="E2" s="111"/>
      <c r="F2" s="105"/>
      <c r="G2" s="105"/>
      <c r="H2" s="73"/>
      <c r="I2" s="104"/>
      <c r="J2" s="263"/>
      <c r="K2" s="264"/>
      <c r="L2" s="263"/>
      <c r="M2" s="264"/>
      <c r="N2" s="269"/>
      <c r="O2" s="270"/>
      <c r="P2" s="263"/>
      <c r="Q2" s="264"/>
      <c r="R2" s="263"/>
      <c r="S2" s="264"/>
    </row>
    <row r="3" spans="1:19" ht="42.75" customHeight="1" x14ac:dyDescent="0.25">
      <c r="A3" s="91"/>
      <c r="B3" s="275" t="s">
        <v>335</v>
      </c>
      <c r="C3" s="276"/>
      <c r="D3" s="113" t="s">
        <v>2</v>
      </c>
      <c r="E3" s="111"/>
      <c r="F3" s="106"/>
      <c r="G3" s="105"/>
      <c r="H3" s="73"/>
      <c r="I3" s="104"/>
      <c r="J3" s="263"/>
      <c r="K3" s="264"/>
      <c r="L3" s="263"/>
      <c r="M3" s="264"/>
      <c r="N3" s="269"/>
      <c r="O3" s="270"/>
      <c r="P3" s="263"/>
      <c r="Q3" s="264"/>
      <c r="R3" s="263"/>
      <c r="S3" s="264"/>
    </row>
    <row r="4" spans="1:19" ht="42.75" x14ac:dyDescent="0.25">
      <c r="A4" s="125" t="s">
        <v>3</v>
      </c>
      <c r="B4" s="125" t="s">
        <v>4</v>
      </c>
      <c r="C4" s="125" t="s">
        <v>5</v>
      </c>
      <c r="D4" s="125" t="s">
        <v>6</v>
      </c>
      <c r="E4" s="126" t="s">
        <v>7</v>
      </c>
      <c r="F4" s="125" t="s">
        <v>8</v>
      </c>
      <c r="G4" s="127" t="s">
        <v>9</v>
      </c>
      <c r="H4" s="128" t="s">
        <v>41</v>
      </c>
      <c r="I4" s="129" t="s">
        <v>10</v>
      </c>
      <c r="J4" s="263"/>
      <c r="K4" s="264"/>
      <c r="L4" s="263"/>
      <c r="M4" s="264"/>
      <c r="N4" s="269"/>
      <c r="O4" s="270"/>
      <c r="P4" s="263"/>
      <c r="Q4" s="264"/>
      <c r="R4" s="263"/>
      <c r="S4" s="264"/>
    </row>
    <row r="5" spans="1:19" s="8" customFormat="1" ht="16.5" customHeight="1" thickBot="1" x14ac:dyDescent="0.3">
      <c r="A5" s="329" t="s">
        <v>34</v>
      </c>
      <c r="B5" s="305"/>
      <c r="C5" s="305"/>
      <c r="D5" s="305"/>
      <c r="E5" s="305"/>
      <c r="F5" s="305"/>
      <c r="G5" s="305"/>
      <c r="H5" s="305"/>
      <c r="I5" s="305"/>
      <c r="J5" s="265"/>
      <c r="K5" s="266"/>
      <c r="L5" s="265"/>
      <c r="M5" s="266"/>
      <c r="N5" s="271"/>
      <c r="O5" s="272"/>
      <c r="P5" s="265"/>
      <c r="Q5" s="266"/>
      <c r="R5" s="265"/>
      <c r="S5" s="266"/>
    </row>
    <row r="6" spans="1:19" ht="46.5" customHeight="1" x14ac:dyDescent="0.25">
      <c r="A6" s="91">
        <v>1</v>
      </c>
      <c r="B6" s="98" t="s">
        <v>169</v>
      </c>
      <c r="C6" s="98" t="s">
        <v>170</v>
      </c>
      <c r="D6" s="98" t="s">
        <v>171</v>
      </c>
      <c r="E6" s="139">
        <v>4128000</v>
      </c>
      <c r="F6" s="77" t="s">
        <v>316</v>
      </c>
      <c r="G6" s="182">
        <f>SUM(J6,L6,N6,P6,R6)</f>
        <v>16</v>
      </c>
      <c r="H6" s="176">
        <v>0</v>
      </c>
      <c r="I6" s="167"/>
      <c r="J6" s="319">
        <v>1.3333333333333333</v>
      </c>
      <c r="K6" s="319"/>
      <c r="L6" s="294">
        <v>8.3333333333333339</v>
      </c>
      <c r="M6" s="295"/>
      <c r="N6" s="319">
        <v>2.3333333333333335</v>
      </c>
      <c r="O6" s="319"/>
      <c r="P6" s="319">
        <v>2</v>
      </c>
      <c r="Q6" s="319"/>
      <c r="R6" s="319">
        <v>2</v>
      </c>
      <c r="S6" s="294"/>
    </row>
    <row r="7" spans="1:19" ht="57.75" x14ac:dyDescent="0.25">
      <c r="A7" s="91">
        <v>2</v>
      </c>
      <c r="B7" s="98" t="s">
        <v>172</v>
      </c>
      <c r="C7" s="98" t="s">
        <v>173</v>
      </c>
      <c r="D7" s="98" t="s">
        <v>174</v>
      </c>
      <c r="E7" s="139">
        <v>6600000</v>
      </c>
      <c r="F7" s="77"/>
      <c r="G7" s="182">
        <f t="shared" ref="G7:G16" si="0">SUM(J7,L7,N7,P7,R7)</f>
        <v>52</v>
      </c>
      <c r="H7" s="176">
        <v>0</v>
      </c>
      <c r="I7" s="167"/>
      <c r="J7" s="319">
        <v>10</v>
      </c>
      <c r="K7" s="319"/>
      <c r="L7" s="294">
        <v>12</v>
      </c>
      <c r="M7" s="295"/>
      <c r="N7" s="319">
        <v>12</v>
      </c>
      <c r="O7" s="319"/>
      <c r="P7" s="319">
        <v>10</v>
      </c>
      <c r="Q7" s="319"/>
      <c r="R7" s="319">
        <v>8</v>
      </c>
      <c r="S7" s="294"/>
    </row>
    <row r="8" spans="1:19" ht="66" customHeight="1" x14ac:dyDescent="0.25">
      <c r="A8" s="91">
        <v>3</v>
      </c>
      <c r="B8" s="98" t="s">
        <v>175</v>
      </c>
      <c r="C8" s="98" t="s">
        <v>176</v>
      </c>
      <c r="D8" s="98" t="s">
        <v>177</v>
      </c>
      <c r="E8" s="139">
        <v>20000000</v>
      </c>
      <c r="F8" s="77"/>
      <c r="G8" s="182">
        <f t="shared" si="0"/>
        <v>57.5</v>
      </c>
      <c r="H8" s="176">
        <v>3000000</v>
      </c>
      <c r="I8" s="167"/>
      <c r="J8" s="319">
        <v>10</v>
      </c>
      <c r="K8" s="319"/>
      <c r="L8" s="294">
        <v>16</v>
      </c>
      <c r="M8" s="295"/>
      <c r="N8" s="319">
        <v>16</v>
      </c>
      <c r="O8" s="319"/>
      <c r="P8" s="319">
        <v>10</v>
      </c>
      <c r="Q8" s="319"/>
      <c r="R8" s="319">
        <v>5.5</v>
      </c>
      <c r="S8" s="294"/>
    </row>
    <row r="9" spans="1:19" ht="66" customHeight="1" x14ac:dyDescent="0.25">
      <c r="A9" s="89">
        <v>4</v>
      </c>
      <c r="B9" s="95" t="s">
        <v>178</v>
      </c>
      <c r="C9" s="95" t="s">
        <v>179</v>
      </c>
      <c r="D9" s="95" t="s">
        <v>180</v>
      </c>
      <c r="E9" s="97">
        <v>4655000</v>
      </c>
      <c r="F9" s="90" t="s">
        <v>333</v>
      </c>
      <c r="G9" s="182">
        <f t="shared" si="0"/>
        <v>25.666666666666671</v>
      </c>
      <c r="H9" s="176">
        <v>500000</v>
      </c>
      <c r="I9" s="167"/>
      <c r="J9" s="319">
        <v>3.8333333333333335</v>
      </c>
      <c r="K9" s="319"/>
      <c r="L9" s="294">
        <v>10</v>
      </c>
      <c r="M9" s="295"/>
      <c r="N9" s="319">
        <v>4.5</v>
      </c>
      <c r="O9" s="319"/>
      <c r="P9" s="319">
        <v>3.6666666666666665</v>
      </c>
      <c r="Q9" s="319"/>
      <c r="R9" s="319">
        <v>3.6666666666666665</v>
      </c>
      <c r="S9" s="294"/>
    </row>
    <row r="10" spans="1:19" ht="66" customHeight="1" x14ac:dyDescent="0.25">
      <c r="A10" s="91">
        <v>5</v>
      </c>
      <c r="B10" s="98" t="s">
        <v>181</v>
      </c>
      <c r="C10" s="98" t="s">
        <v>182</v>
      </c>
      <c r="D10" s="98" t="s">
        <v>183</v>
      </c>
      <c r="E10" s="139">
        <v>30609248</v>
      </c>
      <c r="F10" s="77"/>
      <c r="G10" s="182">
        <f t="shared" si="0"/>
        <v>63.166666666666664</v>
      </c>
      <c r="H10" s="176">
        <v>500000</v>
      </c>
      <c r="I10" s="167"/>
      <c r="J10" s="319">
        <v>16</v>
      </c>
      <c r="K10" s="319"/>
      <c r="L10" s="294">
        <v>17.833333333333332</v>
      </c>
      <c r="M10" s="295"/>
      <c r="N10" s="319">
        <v>15</v>
      </c>
      <c r="O10" s="319"/>
      <c r="P10" s="319">
        <v>10</v>
      </c>
      <c r="Q10" s="319"/>
      <c r="R10" s="319">
        <v>4.333333333333333</v>
      </c>
      <c r="S10" s="294"/>
    </row>
    <row r="11" spans="1:19" ht="66" customHeight="1" x14ac:dyDescent="0.25">
      <c r="A11" s="91">
        <v>6</v>
      </c>
      <c r="B11" s="98" t="s">
        <v>184</v>
      </c>
      <c r="C11" s="98" t="s">
        <v>185</v>
      </c>
      <c r="D11" s="98" t="s">
        <v>186</v>
      </c>
      <c r="E11" s="139">
        <v>20060000</v>
      </c>
      <c r="F11" s="77"/>
      <c r="G11" s="182">
        <f t="shared" si="0"/>
        <v>36.666666666666664</v>
      </c>
      <c r="H11" s="176">
        <v>4000000</v>
      </c>
      <c r="I11" s="167"/>
      <c r="J11" s="319">
        <v>6.666666666666667</v>
      </c>
      <c r="K11" s="319"/>
      <c r="L11" s="294">
        <v>10</v>
      </c>
      <c r="M11" s="295"/>
      <c r="N11" s="319">
        <v>7.833333333333333</v>
      </c>
      <c r="O11" s="319"/>
      <c r="P11" s="319">
        <v>6.5</v>
      </c>
      <c r="Q11" s="319"/>
      <c r="R11" s="319">
        <v>5.666666666666667</v>
      </c>
      <c r="S11" s="294"/>
    </row>
    <row r="12" spans="1:19" ht="66" customHeight="1" x14ac:dyDescent="0.25">
      <c r="A12" s="91">
        <v>7</v>
      </c>
      <c r="B12" s="98" t="s">
        <v>187</v>
      </c>
      <c r="C12" s="98" t="s">
        <v>188</v>
      </c>
      <c r="D12" s="98" t="s">
        <v>189</v>
      </c>
      <c r="E12" s="139">
        <v>35000000</v>
      </c>
      <c r="F12" s="77"/>
      <c r="G12" s="182">
        <f t="shared" si="0"/>
        <v>82.666666666666657</v>
      </c>
      <c r="H12" s="176">
        <v>25000000</v>
      </c>
      <c r="I12" s="167"/>
      <c r="J12" s="319">
        <v>15</v>
      </c>
      <c r="K12" s="319"/>
      <c r="L12" s="294">
        <v>33.666666666666664</v>
      </c>
      <c r="M12" s="295"/>
      <c r="N12" s="319">
        <v>16</v>
      </c>
      <c r="O12" s="319"/>
      <c r="P12" s="319">
        <v>9</v>
      </c>
      <c r="Q12" s="319"/>
      <c r="R12" s="319">
        <v>9</v>
      </c>
      <c r="S12" s="294"/>
    </row>
    <row r="13" spans="1:19" ht="86.25" x14ac:dyDescent="0.25">
      <c r="A13" s="89">
        <v>8</v>
      </c>
      <c r="B13" s="95" t="s">
        <v>190</v>
      </c>
      <c r="C13" s="95" t="s">
        <v>191</v>
      </c>
      <c r="D13" s="95" t="s">
        <v>192</v>
      </c>
      <c r="E13" s="97">
        <v>4000000</v>
      </c>
      <c r="F13" s="95" t="s">
        <v>318</v>
      </c>
      <c r="G13" s="182">
        <f t="shared" si="0"/>
        <v>0</v>
      </c>
      <c r="H13" s="176"/>
      <c r="I13" s="167"/>
      <c r="J13" s="319"/>
      <c r="K13" s="319"/>
      <c r="L13" s="294"/>
      <c r="M13" s="295"/>
      <c r="N13" s="319"/>
      <c r="O13" s="319"/>
      <c r="P13" s="319"/>
      <c r="Q13" s="319"/>
      <c r="R13" s="319"/>
      <c r="S13" s="294"/>
    </row>
    <row r="14" spans="1:19" ht="59.25" customHeight="1" x14ac:dyDescent="0.25">
      <c r="A14" s="91">
        <v>9</v>
      </c>
      <c r="B14" s="98" t="s">
        <v>193</v>
      </c>
      <c r="C14" s="98" t="s">
        <v>194</v>
      </c>
      <c r="D14" s="98" t="s">
        <v>195</v>
      </c>
      <c r="E14" s="139">
        <v>6000000</v>
      </c>
      <c r="F14" s="77"/>
      <c r="G14" s="182">
        <f t="shared" si="0"/>
        <v>53.999999999999993</v>
      </c>
      <c r="H14" s="176">
        <v>2000000</v>
      </c>
      <c r="I14" s="167"/>
      <c r="J14" s="319">
        <v>16</v>
      </c>
      <c r="K14" s="319"/>
      <c r="L14" s="294">
        <v>22.333333333333332</v>
      </c>
      <c r="M14" s="295"/>
      <c r="N14" s="319">
        <v>5.5</v>
      </c>
      <c r="O14" s="319"/>
      <c r="P14" s="319">
        <v>5</v>
      </c>
      <c r="Q14" s="319"/>
      <c r="R14" s="319">
        <v>5.166666666666667</v>
      </c>
      <c r="S14" s="294"/>
    </row>
    <row r="15" spans="1:19" ht="59.25" customHeight="1" x14ac:dyDescent="0.25">
      <c r="A15" s="91">
        <v>10</v>
      </c>
      <c r="B15" s="98" t="s">
        <v>196</v>
      </c>
      <c r="C15" s="98" t="s">
        <v>197</v>
      </c>
      <c r="D15" s="98" t="s">
        <v>198</v>
      </c>
      <c r="E15" s="139">
        <v>6000000</v>
      </c>
      <c r="F15" s="77"/>
      <c r="G15" s="182">
        <f t="shared" si="0"/>
        <v>44.833333333333336</v>
      </c>
      <c r="H15" s="176">
        <v>2000000</v>
      </c>
      <c r="I15" s="167"/>
      <c r="J15" s="319">
        <v>6.166666666666667</v>
      </c>
      <c r="K15" s="319"/>
      <c r="L15" s="294">
        <v>22.166666666666668</v>
      </c>
      <c r="M15" s="295"/>
      <c r="N15" s="319">
        <v>5.333333333333333</v>
      </c>
      <c r="O15" s="319"/>
      <c r="P15" s="319">
        <v>5.5</v>
      </c>
      <c r="Q15" s="319"/>
      <c r="R15" s="319">
        <v>5.666666666666667</v>
      </c>
      <c r="S15" s="294"/>
    </row>
    <row r="16" spans="1:19" ht="86.25" x14ac:dyDescent="0.25">
      <c r="A16" s="89">
        <v>11</v>
      </c>
      <c r="B16" s="95" t="s">
        <v>199</v>
      </c>
      <c r="C16" s="95" t="s">
        <v>200</v>
      </c>
      <c r="D16" s="95" t="s">
        <v>201</v>
      </c>
      <c r="E16" s="97">
        <v>20143299</v>
      </c>
      <c r="F16" s="95" t="s">
        <v>319</v>
      </c>
      <c r="G16" s="182">
        <f t="shared" si="0"/>
        <v>0</v>
      </c>
      <c r="H16" s="176"/>
      <c r="I16" s="167"/>
      <c r="J16" s="319"/>
      <c r="K16" s="319"/>
      <c r="L16" s="294"/>
      <c r="M16" s="295"/>
      <c r="N16" s="319"/>
      <c r="O16" s="319"/>
      <c r="P16" s="319"/>
      <c r="Q16" s="319"/>
      <c r="R16" s="319"/>
      <c r="S16" s="294"/>
    </row>
    <row r="17" spans="1:19" ht="43.5" x14ac:dyDescent="0.25">
      <c r="A17" s="91">
        <v>12</v>
      </c>
      <c r="B17" s="98" t="s">
        <v>202</v>
      </c>
      <c r="C17" s="98" t="s">
        <v>203</v>
      </c>
      <c r="D17" s="98" t="s">
        <v>204</v>
      </c>
      <c r="E17" s="139">
        <v>9975352</v>
      </c>
      <c r="F17" s="77"/>
      <c r="G17" s="182">
        <f>SUM(J17,L17,N17,P17,R17)</f>
        <v>57.5</v>
      </c>
      <c r="H17" s="176">
        <v>3000000</v>
      </c>
      <c r="I17" s="167"/>
      <c r="J17" s="319">
        <v>17</v>
      </c>
      <c r="K17" s="319"/>
      <c r="L17" s="294">
        <v>22.5</v>
      </c>
      <c r="M17" s="295"/>
      <c r="N17" s="319">
        <v>7.333333333333333</v>
      </c>
      <c r="O17" s="319"/>
      <c r="P17" s="319">
        <v>5.5</v>
      </c>
      <c r="Q17" s="319"/>
      <c r="R17" s="319">
        <v>5.166666666666667</v>
      </c>
      <c r="S17" s="294"/>
    </row>
    <row r="18" spans="1:19" ht="29.25" x14ac:dyDescent="0.25">
      <c r="A18" s="121"/>
      <c r="B18" s="314" t="s">
        <v>11</v>
      </c>
      <c r="C18" s="314"/>
      <c r="D18" s="314"/>
      <c r="E18" s="96">
        <f>SUM(E6:E17)</f>
        <v>167170899</v>
      </c>
      <c r="F18" s="94"/>
      <c r="G18" s="64" t="s">
        <v>12</v>
      </c>
      <c r="H18" s="68">
        <f>SUM(H6:H17)</f>
        <v>40000000</v>
      </c>
      <c r="I18" s="13"/>
      <c r="J18" s="281"/>
      <c r="K18" s="281"/>
      <c r="L18" s="281"/>
      <c r="M18" s="281"/>
      <c r="N18" s="344"/>
      <c r="O18" s="345"/>
      <c r="P18" s="281"/>
      <c r="Q18" s="281"/>
      <c r="R18" s="281"/>
      <c r="S18" s="344"/>
    </row>
    <row r="20" spans="1:19" s="8" customFormat="1" ht="15.75" x14ac:dyDescent="0.25">
      <c r="A20" s="337" t="s">
        <v>44</v>
      </c>
      <c r="B20" s="338"/>
      <c r="C20" s="338"/>
      <c r="D20" s="338"/>
      <c r="E20" s="338"/>
      <c r="F20" s="338"/>
      <c r="G20" s="338"/>
      <c r="H20" s="338"/>
      <c r="I20" s="339"/>
      <c r="J20" s="333"/>
      <c r="K20" s="340"/>
      <c r="L20" s="341"/>
      <c r="M20" s="341"/>
      <c r="N20" s="341"/>
      <c r="O20" s="341"/>
      <c r="P20" s="333"/>
      <c r="Q20" s="340"/>
      <c r="R20" s="333"/>
      <c r="S20" s="334"/>
    </row>
    <row r="21" spans="1:19" x14ac:dyDescent="0.25">
      <c r="A21" s="38"/>
      <c r="B21" s="30" t="s">
        <v>45</v>
      </c>
      <c r="C21" s="18"/>
      <c r="D21" s="18"/>
      <c r="E21" s="20"/>
      <c r="F21" s="18"/>
      <c r="G21" s="18"/>
      <c r="H21" s="18"/>
      <c r="I21" s="18"/>
      <c r="J21" s="333"/>
      <c r="K21" s="340"/>
      <c r="L21" s="341"/>
      <c r="M21" s="341"/>
      <c r="N21" s="341"/>
      <c r="O21" s="341"/>
      <c r="P21" s="333"/>
      <c r="Q21" s="340"/>
      <c r="R21" s="333"/>
      <c r="S21" s="334"/>
    </row>
  </sheetData>
  <mergeCells count="86">
    <mergeCell ref="J21:K21"/>
    <mergeCell ref="L21:M21"/>
    <mergeCell ref="N21:O21"/>
    <mergeCell ref="P21:Q21"/>
    <mergeCell ref="R21:S21"/>
    <mergeCell ref="R20:S20"/>
    <mergeCell ref="B18:D18"/>
    <mergeCell ref="J18:K18"/>
    <mergeCell ref="L18:M18"/>
    <mergeCell ref="N18:O18"/>
    <mergeCell ref="P18:Q18"/>
    <mergeCell ref="R18:S18"/>
    <mergeCell ref="A20:I20"/>
    <mergeCell ref="J20:K20"/>
    <mergeCell ref="L20:M20"/>
    <mergeCell ref="N20:O20"/>
    <mergeCell ref="P20:Q20"/>
    <mergeCell ref="J16:K16"/>
    <mergeCell ref="L16:M16"/>
    <mergeCell ref="N16:O16"/>
    <mergeCell ref="P16:Q16"/>
    <mergeCell ref="R16:S16"/>
    <mergeCell ref="R17:S17"/>
    <mergeCell ref="J17:K17"/>
    <mergeCell ref="L17:M17"/>
    <mergeCell ref="N17:O17"/>
    <mergeCell ref="P17:Q17"/>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R1:S5"/>
    <mergeCell ref="A2:B2"/>
    <mergeCell ref="B3:C3"/>
    <mergeCell ref="A5:I5"/>
    <mergeCell ref="B1:E1"/>
    <mergeCell ref="J1:K5"/>
    <mergeCell ref="L1:M5"/>
    <mergeCell ref="N1:O5"/>
    <mergeCell ref="P1:Q5"/>
  </mergeCells>
  <pageMargins left="0.7" right="0.7" top="0.75" bottom="0.75" header="0.3" footer="0.3"/>
  <pageSetup paperSize="9" scale="37" fitToHeight="0"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70" zoomScaleNormal="70" workbookViewId="0">
      <selection activeCell="J8" sqref="J8:K8"/>
    </sheetView>
  </sheetViews>
  <sheetFormatPr defaultRowHeight="15" x14ac:dyDescent="0.25"/>
  <cols>
    <col min="1" max="1" width="9.28515625" style="36" customWidth="1"/>
    <col min="2" max="2" width="34.140625" customWidth="1"/>
    <col min="3" max="3" width="29.7109375" customWidth="1"/>
    <col min="4" max="4" width="42.140625" customWidth="1"/>
    <col min="5" max="5" width="15.28515625" style="21" customWidth="1"/>
    <col min="6" max="6" width="25.5703125" customWidth="1"/>
    <col min="7" max="7" width="15.42578125" customWidth="1"/>
    <col min="8" max="8" width="22.85546875" customWidth="1"/>
    <col min="9" max="9" width="19" customWidth="1"/>
    <col min="11" max="11" width="15.42578125" customWidth="1"/>
    <col min="12" max="12" width="12.28515625" customWidth="1"/>
    <col min="13" max="13" width="16.285156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29</v>
      </c>
      <c r="C1" s="259"/>
      <c r="D1" s="259"/>
      <c r="E1" s="260"/>
      <c r="F1" s="73"/>
      <c r="G1" s="73"/>
      <c r="H1" s="73"/>
      <c r="I1" s="104"/>
      <c r="J1" s="261" t="s">
        <v>21</v>
      </c>
      <c r="K1" s="262"/>
      <c r="L1" s="267" t="s">
        <v>22</v>
      </c>
      <c r="M1" s="262"/>
      <c r="N1" s="261" t="s">
        <v>23</v>
      </c>
      <c r="O1" s="268"/>
      <c r="P1" s="261" t="s">
        <v>325</v>
      </c>
      <c r="Q1" s="262"/>
      <c r="R1" s="261" t="s">
        <v>24</v>
      </c>
      <c r="S1" s="262"/>
    </row>
    <row r="2" spans="1:19" ht="19.5" customHeight="1" x14ac:dyDescent="0.25">
      <c r="A2" s="273" t="s">
        <v>1</v>
      </c>
      <c r="B2" s="274"/>
      <c r="C2" s="108"/>
      <c r="D2" s="110"/>
      <c r="E2" s="111"/>
      <c r="F2" s="105"/>
      <c r="G2" s="105"/>
      <c r="H2" s="73"/>
      <c r="I2" s="104"/>
      <c r="J2" s="263"/>
      <c r="K2" s="264"/>
      <c r="L2" s="263"/>
      <c r="M2" s="264"/>
      <c r="N2" s="269"/>
      <c r="O2" s="270"/>
      <c r="P2" s="263"/>
      <c r="Q2" s="264"/>
      <c r="R2" s="263"/>
      <c r="S2" s="264"/>
    </row>
    <row r="3" spans="1:19" ht="42.75" customHeight="1" x14ac:dyDescent="0.25">
      <c r="A3" s="91"/>
      <c r="B3" s="275" t="s">
        <v>335</v>
      </c>
      <c r="C3" s="276"/>
      <c r="D3" s="113" t="s">
        <v>2</v>
      </c>
      <c r="E3" s="111"/>
      <c r="F3" s="106"/>
      <c r="G3" s="105"/>
      <c r="H3" s="73"/>
      <c r="I3" s="104"/>
      <c r="J3" s="263"/>
      <c r="K3" s="264"/>
      <c r="L3" s="263"/>
      <c r="M3" s="264"/>
      <c r="N3" s="269"/>
      <c r="O3" s="270"/>
      <c r="P3" s="263"/>
      <c r="Q3" s="264"/>
      <c r="R3" s="263"/>
      <c r="S3" s="264"/>
    </row>
    <row r="4" spans="1:19" ht="42.75" x14ac:dyDescent="0.25">
      <c r="A4" s="125" t="s">
        <v>3</v>
      </c>
      <c r="B4" s="125" t="s">
        <v>4</v>
      </c>
      <c r="C4" s="125" t="s">
        <v>5</v>
      </c>
      <c r="D4" s="125" t="s">
        <v>6</v>
      </c>
      <c r="E4" s="126" t="s">
        <v>7</v>
      </c>
      <c r="F4" s="125" t="s">
        <v>8</v>
      </c>
      <c r="G4" s="127" t="s">
        <v>9</v>
      </c>
      <c r="H4" s="128" t="s">
        <v>41</v>
      </c>
      <c r="I4" s="129" t="s">
        <v>10</v>
      </c>
      <c r="J4" s="263"/>
      <c r="K4" s="264"/>
      <c r="L4" s="263"/>
      <c r="M4" s="264"/>
      <c r="N4" s="269"/>
      <c r="O4" s="270"/>
      <c r="P4" s="263"/>
      <c r="Q4" s="264"/>
      <c r="R4" s="263"/>
      <c r="S4" s="264"/>
    </row>
    <row r="5" spans="1:19" s="8" customFormat="1" ht="16.5" customHeight="1" thickBot="1" x14ac:dyDescent="0.3">
      <c r="A5" s="329" t="s">
        <v>34</v>
      </c>
      <c r="B5" s="305"/>
      <c r="C5" s="305"/>
      <c r="D5" s="305"/>
      <c r="E5" s="305"/>
      <c r="F5" s="305"/>
      <c r="G5" s="305"/>
      <c r="H5" s="346"/>
      <c r="I5" s="346"/>
      <c r="J5" s="265"/>
      <c r="K5" s="266"/>
      <c r="L5" s="265"/>
      <c r="M5" s="266"/>
      <c r="N5" s="271"/>
      <c r="O5" s="272"/>
      <c r="P5" s="265"/>
      <c r="Q5" s="266"/>
      <c r="R5" s="265"/>
      <c r="S5" s="266"/>
    </row>
    <row r="6" spans="1:19" ht="46.5" customHeight="1" x14ac:dyDescent="0.25">
      <c r="A6" s="91">
        <v>1</v>
      </c>
      <c r="B6" s="98" t="s">
        <v>169</v>
      </c>
      <c r="C6" s="98" t="s">
        <v>170</v>
      </c>
      <c r="D6" s="98" t="s">
        <v>171</v>
      </c>
      <c r="E6" s="139">
        <v>4128000</v>
      </c>
      <c r="F6" s="77"/>
      <c r="G6" s="94">
        <f>SUM(J6,L6,N6,P6,R6)</f>
        <v>27</v>
      </c>
      <c r="H6" s="67">
        <v>0</v>
      </c>
      <c r="I6" s="67"/>
      <c r="J6" s="298">
        <v>5</v>
      </c>
      <c r="K6" s="298"/>
      <c r="L6" s="342">
        <v>5</v>
      </c>
      <c r="M6" s="343"/>
      <c r="N6" s="298">
        <v>8</v>
      </c>
      <c r="O6" s="298"/>
      <c r="P6" s="298">
        <v>5</v>
      </c>
      <c r="Q6" s="298"/>
      <c r="R6" s="298">
        <v>4</v>
      </c>
      <c r="S6" s="342"/>
    </row>
    <row r="7" spans="1:19" ht="57.75" x14ac:dyDescent="0.25">
      <c r="A7" s="91">
        <v>2</v>
      </c>
      <c r="B7" s="98" t="s">
        <v>172</v>
      </c>
      <c r="C7" s="98" t="s">
        <v>173</v>
      </c>
      <c r="D7" s="98" t="s">
        <v>174</v>
      </c>
      <c r="E7" s="139">
        <v>6600000</v>
      </c>
      <c r="F7" s="77"/>
      <c r="G7" s="94">
        <f t="shared" ref="G7:G16" si="0">SUM(J7,L7,N7,P7,R7)</f>
        <v>51</v>
      </c>
      <c r="H7" s="67">
        <v>0</v>
      </c>
      <c r="I7" s="67"/>
      <c r="J7" s="280">
        <v>10</v>
      </c>
      <c r="K7" s="280"/>
      <c r="L7" s="316">
        <v>15</v>
      </c>
      <c r="M7" s="317"/>
      <c r="N7" s="280">
        <v>8</v>
      </c>
      <c r="O7" s="280"/>
      <c r="P7" s="280">
        <v>10</v>
      </c>
      <c r="Q7" s="280"/>
      <c r="R7" s="280">
        <v>8</v>
      </c>
      <c r="S7" s="316"/>
    </row>
    <row r="8" spans="1:19" ht="66" customHeight="1" x14ac:dyDescent="0.25">
      <c r="A8" s="91">
        <v>3</v>
      </c>
      <c r="B8" s="98" t="s">
        <v>175</v>
      </c>
      <c r="C8" s="98" t="s">
        <v>176</v>
      </c>
      <c r="D8" s="98" t="s">
        <v>177</v>
      </c>
      <c r="E8" s="139">
        <v>20000000</v>
      </c>
      <c r="F8" s="77"/>
      <c r="G8" s="94">
        <f t="shared" si="0"/>
        <v>54</v>
      </c>
      <c r="H8" s="67">
        <v>4000000</v>
      </c>
      <c r="I8" s="67"/>
      <c r="J8" s="280">
        <v>6</v>
      </c>
      <c r="K8" s="280"/>
      <c r="L8" s="316">
        <v>28</v>
      </c>
      <c r="M8" s="317"/>
      <c r="N8" s="280">
        <v>8</v>
      </c>
      <c r="O8" s="280"/>
      <c r="P8" s="280">
        <v>6</v>
      </c>
      <c r="Q8" s="280"/>
      <c r="R8" s="280">
        <v>6</v>
      </c>
      <c r="S8" s="316"/>
    </row>
    <row r="9" spans="1:19" ht="66" customHeight="1" x14ac:dyDescent="0.25">
      <c r="A9" s="89">
        <v>4</v>
      </c>
      <c r="B9" s="95" t="s">
        <v>178</v>
      </c>
      <c r="C9" s="95" t="s">
        <v>179</v>
      </c>
      <c r="D9" s="95" t="s">
        <v>180</v>
      </c>
      <c r="E9" s="97">
        <v>4655000</v>
      </c>
      <c r="F9" s="90" t="s">
        <v>333</v>
      </c>
      <c r="G9" s="94">
        <f t="shared" si="0"/>
        <v>0</v>
      </c>
      <c r="H9" s="67">
        <v>1000000</v>
      </c>
      <c r="I9" s="67"/>
      <c r="J9" s="280">
        <v>0</v>
      </c>
      <c r="K9" s="280"/>
      <c r="L9" s="316">
        <v>0</v>
      </c>
      <c r="M9" s="317"/>
      <c r="N9" s="280">
        <v>0</v>
      </c>
      <c r="O9" s="280"/>
      <c r="P9" s="280">
        <v>0</v>
      </c>
      <c r="Q9" s="280"/>
      <c r="R9" s="280">
        <v>0</v>
      </c>
      <c r="S9" s="316"/>
    </row>
    <row r="10" spans="1:19" ht="66" customHeight="1" x14ac:dyDescent="0.25">
      <c r="A10" s="91">
        <v>5</v>
      </c>
      <c r="B10" s="98" t="s">
        <v>181</v>
      </c>
      <c r="C10" s="98" t="s">
        <v>182</v>
      </c>
      <c r="D10" s="98" t="s">
        <v>183</v>
      </c>
      <c r="E10" s="139">
        <v>30609248</v>
      </c>
      <c r="F10" s="77"/>
      <c r="G10" s="94">
        <f t="shared" si="0"/>
        <v>48</v>
      </c>
      <c r="H10" s="67">
        <v>2000000</v>
      </c>
      <c r="I10" s="67"/>
      <c r="J10" s="280">
        <v>8</v>
      </c>
      <c r="K10" s="280"/>
      <c r="L10" s="316">
        <v>20</v>
      </c>
      <c r="M10" s="317"/>
      <c r="N10" s="280">
        <v>8</v>
      </c>
      <c r="O10" s="280"/>
      <c r="P10" s="280">
        <v>6</v>
      </c>
      <c r="Q10" s="280"/>
      <c r="R10" s="280">
        <v>6</v>
      </c>
      <c r="S10" s="316"/>
    </row>
    <row r="11" spans="1:19" ht="66" customHeight="1" x14ac:dyDescent="0.25">
      <c r="A11" s="91">
        <v>6</v>
      </c>
      <c r="B11" s="98" t="s">
        <v>184</v>
      </c>
      <c r="C11" s="98" t="s">
        <v>185</v>
      </c>
      <c r="D11" s="98" t="s">
        <v>186</v>
      </c>
      <c r="E11" s="139">
        <v>20060000</v>
      </c>
      <c r="F11" s="77"/>
      <c r="G11" s="94">
        <f t="shared" si="0"/>
        <v>60</v>
      </c>
      <c r="H11" s="67">
        <v>5000000</v>
      </c>
      <c r="I11" s="67"/>
      <c r="J11" s="280">
        <v>8</v>
      </c>
      <c r="K11" s="280"/>
      <c r="L11" s="316">
        <v>30</v>
      </c>
      <c r="M11" s="317"/>
      <c r="N11" s="280">
        <v>9</v>
      </c>
      <c r="O11" s="280"/>
      <c r="P11" s="280">
        <v>7</v>
      </c>
      <c r="Q11" s="280"/>
      <c r="R11" s="280">
        <v>6</v>
      </c>
      <c r="S11" s="316"/>
    </row>
    <row r="12" spans="1:19" ht="66" customHeight="1" x14ac:dyDescent="0.25">
      <c r="A12" s="91">
        <v>7</v>
      </c>
      <c r="B12" s="98" t="s">
        <v>187</v>
      </c>
      <c r="C12" s="98" t="s">
        <v>188</v>
      </c>
      <c r="D12" s="98" t="s">
        <v>189</v>
      </c>
      <c r="E12" s="139">
        <v>35000000</v>
      </c>
      <c r="F12" s="77"/>
      <c r="G12" s="94">
        <f t="shared" si="0"/>
        <v>81</v>
      </c>
      <c r="H12" s="67">
        <v>20000000</v>
      </c>
      <c r="I12" s="67"/>
      <c r="J12" s="280">
        <v>9</v>
      </c>
      <c r="K12" s="280"/>
      <c r="L12" s="316">
        <v>40</v>
      </c>
      <c r="M12" s="317"/>
      <c r="N12" s="280">
        <v>12</v>
      </c>
      <c r="O12" s="280"/>
      <c r="P12" s="280">
        <v>10</v>
      </c>
      <c r="Q12" s="280"/>
      <c r="R12" s="280">
        <v>10</v>
      </c>
      <c r="S12" s="316"/>
    </row>
    <row r="13" spans="1:19" ht="86.25" x14ac:dyDescent="0.25">
      <c r="A13" s="89">
        <v>8</v>
      </c>
      <c r="B13" s="95" t="s">
        <v>190</v>
      </c>
      <c r="C13" s="95" t="s">
        <v>191</v>
      </c>
      <c r="D13" s="95" t="s">
        <v>192</v>
      </c>
      <c r="E13" s="97">
        <v>4000000</v>
      </c>
      <c r="F13" s="95" t="s">
        <v>318</v>
      </c>
      <c r="G13" s="94">
        <f t="shared" si="0"/>
        <v>0</v>
      </c>
      <c r="H13" s="67">
        <v>0</v>
      </c>
      <c r="I13" s="67"/>
      <c r="J13" s="280"/>
      <c r="K13" s="280"/>
      <c r="L13" s="316"/>
      <c r="M13" s="317"/>
      <c r="N13" s="280"/>
      <c r="O13" s="280"/>
      <c r="P13" s="280"/>
      <c r="Q13" s="280"/>
      <c r="R13" s="280"/>
      <c r="S13" s="316"/>
    </row>
    <row r="14" spans="1:19" ht="59.25" customHeight="1" x14ac:dyDescent="0.25">
      <c r="A14" s="91">
        <v>9</v>
      </c>
      <c r="B14" s="98" t="s">
        <v>193</v>
      </c>
      <c r="C14" s="98" t="s">
        <v>194</v>
      </c>
      <c r="D14" s="98" t="s">
        <v>195</v>
      </c>
      <c r="E14" s="139">
        <v>6000000</v>
      </c>
      <c r="F14" s="77"/>
      <c r="G14" s="94">
        <f t="shared" si="0"/>
        <v>51</v>
      </c>
      <c r="H14" s="67">
        <v>3000000</v>
      </c>
      <c r="I14" s="67"/>
      <c r="J14" s="280">
        <v>7</v>
      </c>
      <c r="K14" s="280"/>
      <c r="L14" s="316">
        <v>27</v>
      </c>
      <c r="M14" s="317"/>
      <c r="N14" s="280">
        <v>6</v>
      </c>
      <c r="O14" s="280"/>
      <c r="P14" s="280">
        <v>6</v>
      </c>
      <c r="Q14" s="280"/>
      <c r="R14" s="280">
        <v>5</v>
      </c>
      <c r="S14" s="316"/>
    </row>
    <row r="15" spans="1:19" ht="59.25" customHeight="1" x14ac:dyDescent="0.25">
      <c r="A15" s="91">
        <v>10</v>
      </c>
      <c r="B15" s="98" t="s">
        <v>196</v>
      </c>
      <c r="C15" s="98" t="s">
        <v>197</v>
      </c>
      <c r="D15" s="98" t="s">
        <v>198</v>
      </c>
      <c r="E15" s="139">
        <v>6000000</v>
      </c>
      <c r="F15" s="77"/>
      <c r="G15" s="94">
        <f t="shared" si="0"/>
        <v>48</v>
      </c>
      <c r="H15" s="67">
        <v>3000000</v>
      </c>
      <c r="I15" s="67"/>
      <c r="J15" s="280">
        <v>7</v>
      </c>
      <c r="K15" s="280"/>
      <c r="L15" s="316">
        <v>24</v>
      </c>
      <c r="M15" s="317"/>
      <c r="N15" s="280">
        <v>6</v>
      </c>
      <c r="O15" s="280"/>
      <c r="P15" s="280">
        <v>4</v>
      </c>
      <c r="Q15" s="280"/>
      <c r="R15" s="280">
        <v>7</v>
      </c>
      <c r="S15" s="316"/>
    </row>
    <row r="16" spans="1:19" ht="86.25" x14ac:dyDescent="0.25">
      <c r="A16" s="89">
        <v>11</v>
      </c>
      <c r="B16" s="95" t="s">
        <v>199</v>
      </c>
      <c r="C16" s="95" t="s">
        <v>200</v>
      </c>
      <c r="D16" s="95" t="s">
        <v>201</v>
      </c>
      <c r="E16" s="97">
        <v>20143299</v>
      </c>
      <c r="F16" s="95" t="s">
        <v>319</v>
      </c>
      <c r="G16" s="94">
        <f t="shared" si="0"/>
        <v>0</v>
      </c>
      <c r="H16" s="67">
        <v>0</v>
      </c>
      <c r="I16" s="67"/>
      <c r="J16" s="280"/>
      <c r="K16" s="280"/>
      <c r="L16" s="316"/>
      <c r="M16" s="317"/>
      <c r="N16" s="280"/>
      <c r="O16" s="280"/>
      <c r="P16" s="280"/>
      <c r="Q16" s="280"/>
      <c r="R16" s="280"/>
      <c r="S16" s="316"/>
    </row>
    <row r="17" spans="1:19" ht="43.5" x14ac:dyDescent="0.25">
      <c r="A17" s="91">
        <v>12</v>
      </c>
      <c r="B17" s="98" t="s">
        <v>202</v>
      </c>
      <c r="C17" s="98" t="s">
        <v>203</v>
      </c>
      <c r="D17" s="98" t="s">
        <v>204</v>
      </c>
      <c r="E17" s="139">
        <v>9975352</v>
      </c>
      <c r="F17" s="77"/>
      <c r="G17" s="94">
        <f>SUM(J17,L17,N17,P17,R17)</f>
        <v>51</v>
      </c>
      <c r="H17" s="67">
        <v>2000000</v>
      </c>
      <c r="I17" s="67"/>
      <c r="J17" s="280">
        <v>6</v>
      </c>
      <c r="K17" s="280"/>
      <c r="L17" s="316">
        <v>25</v>
      </c>
      <c r="M17" s="317"/>
      <c r="N17" s="280">
        <v>8</v>
      </c>
      <c r="O17" s="280"/>
      <c r="P17" s="280">
        <v>6</v>
      </c>
      <c r="Q17" s="280"/>
      <c r="R17" s="280">
        <v>6</v>
      </c>
      <c r="S17" s="316"/>
    </row>
    <row r="18" spans="1:19" ht="29.25" x14ac:dyDescent="0.25">
      <c r="A18" s="121"/>
      <c r="B18" s="314" t="s">
        <v>11</v>
      </c>
      <c r="C18" s="314"/>
      <c r="D18" s="314"/>
      <c r="E18" s="96">
        <f>SUM(E6:E17)</f>
        <v>167170899</v>
      </c>
      <c r="F18" s="94"/>
      <c r="G18" s="64" t="s">
        <v>12</v>
      </c>
      <c r="H18" s="68">
        <f>SUM(H6:H17)</f>
        <v>40000000</v>
      </c>
      <c r="I18" s="69"/>
      <c r="J18" s="248"/>
      <c r="K18" s="248"/>
      <c r="L18" s="248"/>
      <c r="M18" s="248"/>
      <c r="N18" s="335"/>
      <c r="O18" s="336"/>
      <c r="P18" s="248"/>
      <c r="Q18" s="248"/>
      <c r="R18" s="248"/>
      <c r="S18" s="335"/>
    </row>
    <row r="20" spans="1:19" s="8" customFormat="1" ht="15.75" x14ac:dyDescent="0.25">
      <c r="A20" s="337" t="s">
        <v>44</v>
      </c>
      <c r="B20" s="338"/>
      <c r="C20" s="338"/>
      <c r="D20" s="338"/>
      <c r="E20" s="338"/>
      <c r="F20" s="338"/>
      <c r="G20" s="338"/>
      <c r="H20" s="338"/>
      <c r="I20" s="339"/>
      <c r="J20" s="333"/>
      <c r="K20" s="340"/>
      <c r="L20" s="341"/>
      <c r="M20" s="341"/>
      <c r="N20" s="341"/>
      <c r="O20" s="341"/>
      <c r="P20" s="333"/>
      <c r="Q20" s="340"/>
      <c r="R20" s="333"/>
      <c r="S20" s="334"/>
    </row>
    <row r="21" spans="1:19" x14ac:dyDescent="0.25">
      <c r="A21" s="38"/>
      <c r="B21" s="30" t="s">
        <v>45</v>
      </c>
      <c r="C21" s="18"/>
      <c r="D21" s="18"/>
      <c r="E21" s="20"/>
      <c r="F21" s="18"/>
      <c r="G21" s="18"/>
      <c r="H21" s="18"/>
      <c r="I21" s="18"/>
      <c r="J21" s="333"/>
      <c r="K21" s="340"/>
      <c r="L21" s="341"/>
      <c r="M21" s="341"/>
      <c r="N21" s="341"/>
      <c r="O21" s="341"/>
      <c r="P21" s="333"/>
      <c r="Q21" s="340"/>
      <c r="R21" s="333"/>
      <c r="S21" s="334"/>
    </row>
  </sheetData>
  <mergeCells count="86">
    <mergeCell ref="J21:K21"/>
    <mergeCell ref="L21:M21"/>
    <mergeCell ref="N21:O21"/>
    <mergeCell ref="P21:Q21"/>
    <mergeCell ref="R21:S21"/>
    <mergeCell ref="R20:S20"/>
    <mergeCell ref="B18:D18"/>
    <mergeCell ref="J18:K18"/>
    <mergeCell ref="L18:M18"/>
    <mergeCell ref="N18:O18"/>
    <mergeCell ref="P18:Q18"/>
    <mergeCell ref="R18:S18"/>
    <mergeCell ref="A20:I20"/>
    <mergeCell ref="J20:K20"/>
    <mergeCell ref="L20:M20"/>
    <mergeCell ref="N20:O20"/>
    <mergeCell ref="P20:Q20"/>
    <mergeCell ref="J16:K16"/>
    <mergeCell ref="L16:M16"/>
    <mergeCell ref="N16:O16"/>
    <mergeCell ref="P16:Q16"/>
    <mergeCell ref="R16:S16"/>
    <mergeCell ref="J17:K17"/>
    <mergeCell ref="L17:M17"/>
    <mergeCell ref="N17:O17"/>
    <mergeCell ref="P17:Q17"/>
    <mergeCell ref="R17:S17"/>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R1:S5"/>
    <mergeCell ref="A2:B2"/>
    <mergeCell ref="B3:C3"/>
    <mergeCell ref="A5:I5"/>
    <mergeCell ref="B1:E1"/>
    <mergeCell ref="J1:K5"/>
    <mergeCell ref="L1:M5"/>
    <mergeCell ref="N1:O5"/>
    <mergeCell ref="P1:Q5"/>
  </mergeCells>
  <pageMargins left="0.7" right="0.7" top="0.75" bottom="0.75" header="0.3" footer="0.3"/>
  <pageSetup paperSize="9" scale="37" fitToHeight="0"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21"/>
  <sheetViews>
    <sheetView view="pageBreakPreview" zoomScale="60" zoomScaleNormal="70" workbookViewId="0">
      <selection sqref="A1:G1"/>
    </sheetView>
  </sheetViews>
  <sheetFormatPr defaultRowHeight="15" x14ac:dyDescent="0.25"/>
  <cols>
    <col min="1" max="2" width="45.85546875" style="199" customWidth="1"/>
    <col min="3" max="3" width="42.7109375" style="199" customWidth="1"/>
    <col min="4" max="4" width="100.42578125" style="199" customWidth="1"/>
    <col min="5" max="5" width="64.5703125" style="199" customWidth="1"/>
    <col min="6" max="6" width="54.42578125" style="199" customWidth="1"/>
    <col min="7" max="7" width="70.42578125" style="199" customWidth="1"/>
    <col min="8" max="16384" width="9.140625" style="199"/>
  </cols>
  <sheetData>
    <row r="1" spans="1:7" ht="75.75" customHeight="1" thickBot="1" x14ac:dyDescent="0.3">
      <c r="A1" s="326" t="s">
        <v>341</v>
      </c>
      <c r="B1" s="326"/>
      <c r="C1" s="326"/>
      <c r="D1" s="326"/>
      <c r="E1" s="326"/>
      <c r="F1" s="326"/>
      <c r="G1" s="326"/>
    </row>
    <row r="2" spans="1:7" ht="97.5" customHeight="1" x14ac:dyDescent="0.25">
      <c r="A2" s="210"/>
      <c r="B2" s="211"/>
      <c r="C2" s="299" t="s">
        <v>371</v>
      </c>
      <c r="D2" s="302" t="s">
        <v>366</v>
      </c>
      <c r="E2" s="299" t="s">
        <v>364</v>
      </c>
      <c r="F2" s="299" t="s">
        <v>365</v>
      </c>
      <c r="G2" s="299" t="s">
        <v>347</v>
      </c>
    </row>
    <row r="3" spans="1:7" ht="117" customHeight="1" x14ac:dyDescent="0.25">
      <c r="A3" s="212" t="s">
        <v>9</v>
      </c>
      <c r="B3" s="213"/>
      <c r="C3" s="300"/>
      <c r="D3" s="300"/>
      <c r="E3" s="303"/>
      <c r="F3" s="300"/>
      <c r="G3" s="300"/>
    </row>
    <row r="4" spans="1:7" ht="89.25" customHeight="1" thickBot="1" x14ac:dyDescent="0.3">
      <c r="A4" s="347" t="s">
        <v>369</v>
      </c>
      <c r="B4" s="348"/>
      <c r="C4" s="301"/>
      <c r="D4" s="301"/>
      <c r="E4" s="304"/>
      <c r="F4" s="301"/>
      <c r="G4" s="301"/>
    </row>
    <row r="5" spans="1:7" ht="27" customHeight="1" x14ac:dyDescent="0.25">
      <c r="A5" s="205" t="s">
        <v>280</v>
      </c>
      <c r="B5" s="190">
        <v>52.055555555555564</v>
      </c>
      <c r="C5" s="185">
        <v>6.666666666666667</v>
      </c>
      <c r="D5" s="185">
        <v>25</v>
      </c>
      <c r="E5" s="185">
        <v>7</v>
      </c>
      <c r="F5" s="185">
        <v>6.583333333333333</v>
      </c>
      <c r="G5" s="185">
        <v>6.8055555555555562</v>
      </c>
    </row>
    <row r="6" spans="1:7" ht="27" customHeight="1" x14ac:dyDescent="0.25">
      <c r="A6" s="206" t="s">
        <v>370</v>
      </c>
      <c r="B6" s="207"/>
      <c r="C6" s="188"/>
      <c r="D6" s="188"/>
      <c r="E6" s="188"/>
      <c r="F6" s="188"/>
      <c r="G6" s="188"/>
    </row>
    <row r="7" spans="1:7" x14ac:dyDescent="0.25">
      <c r="A7" s="205" t="s">
        <v>296</v>
      </c>
      <c r="B7" s="190">
        <v>29.383333333333333</v>
      </c>
      <c r="C7" s="185">
        <v>3.4166666666666665</v>
      </c>
      <c r="D7" s="185">
        <v>15.333333333333334</v>
      </c>
      <c r="E7" s="185">
        <v>3.3888888888888888</v>
      </c>
      <c r="F7" s="185">
        <v>3.2777777777777781</v>
      </c>
      <c r="G7" s="185">
        <v>3.9666666666666668</v>
      </c>
    </row>
    <row r="8" spans="1:7" ht="42.75" x14ac:dyDescent="0.25">
      <c r="A8" s="205" t="s">
        <v>308</v>
      </c>
      <c r="B8" s="190">
        <v>36.166666666666664</v>
      </c>
      <c r="C8" s="185">
        <v>5.833333333333333</v>
      </c>
      <c r="D8" s="185">
        <v>15.166666666666666</v>
      </c>
      <c r="E8" s="185">
        <v>5.333333333333333</v>
      </c>
      <c r="F8" s="185">
        <v>4.833333333333333</v>
      </c>
      <c r="G8" s="185">
        <v>5</v>
      </c>
    </row>
    <row r="9" spans="1:7" ht="28.5" x14ac:dyDescent="0.25">
      <c r="A9" s="205" t="s">
        <v>299</v>
      </c>
      <c r="B9" s="190">
        <v>50.5</v>
      </c>
      <c r="C9" s="185">
        <v>8</v>
      </c>
      <c r="D9" s="185">
        <v>22</v>
      </c>
      <c r="E9" s="185">
        <v>8.3333333333333339</v>
      </c>
      <c r="F9" s="185">
        <v>6</v>
      </c>
      <c r="G9" s="185">
        <v>6.166666666666667</v>
      </c>
    </row>
    <row r="10" spans="1:7" ht="28.5" x14ac:dyDescent="0.25">
      <c r="A10" s="205" t="s">
        <v>290</v>
      </c>
      <c r="B10" s="190">
        <v>51</v>
      </c>
      <c r="C10" s="185">
        <v>7.333333333333333</v>
      </c>
      <c r="D10" s="185">
        <v>22</v>
      </c>
      <c r="E10" s="185">
        <v>8.6666666666666661</v>
      </c>
      <c r="F10" s="185">
        <v>7</v>
      </c>
      <c r="G10" s="185">
        <v>6</v>
      </c>
    </row>
    <row r="11" spans="1:7" x14ac:dyDescent="0.25">
      <c r="A11" s="205" t="s">
        <v>287</v>
      </c>
      <c r="B11" s="190">
        <v>51.333333333333336</v>
      </c>
      <c r="C11" s="185">
        <v>8</v>
      </c>
      <c r="D11" s="185">
        <v>24</v>
      </c>
      <c r="E11" s="185">
        <v>8</v>
      </c>
      <c r="F11" s="185">
        <v>5.833333333333333</v>
      </c>
      <c r="G11" s="185">
        <v>5.5</v>
      </c>
    </row>
    <row r="12" spans="1:7" ht="28.5" x14ac:dyDescent="0.25">
      <c r="A12" s="205" t="s">
        <v>284</v>
      </c>
      <c r="B12" s="190">
        <v>53.19444444444445</v>
      </c>
      <c r="C12" s="185">
        <v>6.833333333333333</v>
      </c>
      <c r="D12" s="185">
        <v>28</v>
      </c>
      <c r="E12" s="185">
        <v>7.333333333333333</v>
      </c>
      <c r="F12" s="185">
        <v>5.5555555555555545</v>
      </c>
      <c r="G12" s="185">
        <v>5.4722222222222214</v>
      </c>
    </row>
    <row r="13" spans="1:7" ht="28.5" x14ac:dyDescent="0.25">
      <c r="A13" s="205" t="s">
        <v>51</v>
      </c>
      <c r="B13" s="190">
        <v>56.333333333333329</v>
      </c>
      <c r="C13" s="185">
        <v>7.666666666666667</v>
      </c>
      <c r="D13" s="185">
        <v>25.166666666666668</v>
      </c>
      <c r="E13" s="185">
        <v>9.1666666666666661</v>
      </c>
      <c r="F13" s="185">
        <v>7.666666666666667</v>
      </c>
      <c r="G13" s="185">
        <v>6.666666666666667</v>
      </c>
    </row>
    <row r="14" spans="1:7" x14ac:dyDescent="0.25">
      <c r="A14" s="205" t="s">
        <v>293</v>
      </c>
      <c r="B14" s="190">
        <v>56.972222222222214</v>
      </c>
      <c r="C14" s="185">
        <v>6.833333333333333</v>
      </c>
      <c r="D14" s="185">
        <v>25.333333333333332</v>
      </c>
      <c r="E14" s="185">
        <v>9.5</v>
      </c>
      <c r="F14" s="185">
        <v>7.666666666666667</v>
      </c>
      <c r="G14" s="185">
        <v>7.6388888888888893</v>
      </c>
    </row>
    <row r="15" spans="1:7" ht="28.5" x14ac:dyDescent="0.25">
      <c r="A15" s="205" t="s">
        <v>305</v>
      </c>
      <c r="B15" s="190">
        <v>57.666666666666664</v>
      </c>
      <c r="C15" s="185">
        <v>7.5</v>
      </c>
      <c r="D15" s="185">
        <v>28</v>
      </c>
      <c r="E15" s="185">
        <v>8</v>
      </c>
      <c r="F15" s="185">
        <v>7.166666666666667</v>
      </c>
      <c r="G15" s="185">
        <v>7</v>
      </c>
    </row>
    <row r="16" spans="1:7" ht="28.5" x14ac:dyDescent="0.25">
      <c r="A16" s="205" t="s">
        <v>302</v>
      </c>
      <c r="B16" s="190">
        <v>62.333333333333329</v>
      </c>
      <c r="C16" s="185">
        <v>8</v>
      </c>
      <c r="D16" s="185">
        <v>30</v>
      </c>
      <c r="E16" s="185">
        <v>9</v>
      </c>
      <c r="F16" s="185">
        <v>7.666666666666667</v>
      </c>
      <c r="G16" s="185">
        <v>7.666666666666667</v>
      </c>
    </row>
    <row r="17" spans="1:7" ht="27" customHeight="1" x14ac:dyDescent="0.25">
      <c r="A17" s="338" t="s">
        <v>372</v>
      </c>
      <c r="B17" s="339"/>
      <c r="C17" s="188"/>
      <c r="D17" s="188"/>
      <c r="E17" s="188"/>
      <c r="F17" s="188"/>
      <c r="G17" s="188"/>
    </row>
    <row r="18" spans="1:7" x14ac:dyDescent="0.25">
      <c r="A18" s="203" t="s">
        <v>57</v>
      </c>
      <c r="B18" s="190">
        <f>SUM(D18+E18+F18+G18+H18)</f>
        <v>0</v>
      </c>
      <c r="C18" s="185">
        <v>0</v>
      </c>
      <c r="D18" s="185">
        <v>0</v>
      </c>
      <c r="E18" s="185">
        <v>0</v>
      </c>
      <c r="F18" s="185">
        <v>0</v>
      </c>
      <c r="G18" s="185">
        <v>0</v>
      </c>
    </row>
    <row r="19" spans="1:7" ht="28.5" x14ac:dyDescent="0.25">
      <c r="A19" s="203" t="s">
        <v>312</v>
      </c>
      <c r="B19" s="190">
        <f>SUM(D19+E19+F19+G19+H19)</f>
        <v>0</v>
      </c>
      <c r="C19" s="185">
        <v>0</v>
      </c>
      <c r="D19" s="185">
        <v>0</v>
      </c>
      <c r="E19" s="185">
        <v>0</v>
      </c>
      <c r="F19" s="185">
        <v>0</v>
      </c>
      <c r="G19" s="185">
        <v>0</v>
      </c>
    </row>
    <row r="20" spans="1:7" ht="27" customHeight="1" x14ac:dyDescent="0.25">
      <c r="A20" s="337" t="s">
        <v>373</v>
      </c>
      <c r="B20" s="339"/>
      <c r="C20" s="200"/>
      <c r="D20" s="200"/>
      <c r="E20" s="200"/>
      <c r="F20" s="200"/>
      <c r="G20" s="200"/>
    </row>
    <row r="21" spans="1:7" ht="27" customHeight="1" x14ac:dyDescent="0.25">
      <c r="A21" s="323" t="s">
        <v>315</v>
      </c>
      <c r="B21" s="324"/>
      <c r="C21" s="200"/>
      <c r="D21" s="200"/>
      <c r="E21" s="200"/>
      <c r="F21" s="200"/>
      <c r="G21" s="200"/>
    </row>
  </sheetData>
  <sheetProtection sheet="1" formatCells="0" formatColumns="0" formatRows="0" insertColumns="0" insertRows="0" insertHyperlinks="0" deleteColumns="0" deleteRows="0" sort="0" autoFilter="0" pivotTables="0"/>
  <sortState ref="A7:G16">
    <sortCondition ref="B7:B16"/>
  </sortState>
  <mergeCells count="13">
    <mergeCell ref="A6:B6"/>
    <mergeCell ref="A17:B17"/>
    <mergeCell ref="A20:B20"/>
    <mergeCell ref="A21:B21"/>
    <mergeCell ref="A1:G1"/>
    <mergeCell ref="G2:G4"/>
    <mergeCell ref="C2:C4"/>
    <mergeCell ref="D2:D4"/>
    <mergeCell ref="E2:E4"/>
    <mergeCell ref="F2:F4"/>
    <mergeCell ref="A2:B2"/>
    <mergeCell ref="A3:B3"/>
    <mergeCell ref="A4:B4"/>
  </mergeCells>
  <pageMargins left="0.70866141732283472" right="0.70866141732283472" top="0.74803149606299213" bottom="0.74803149606299213" header="0.31496062992125984" footer="0.31496062992125984"/>
  <pageSetup paperSize="8"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zoomScale="70" zoomScaleNormal="70" workbookViewId="0">
      <selection activeCell="I11" sqref="I11"/>
    </sheetView>
  </sheetViews>
  <sheetFormatPr defaultColWidth="9.140625" defaultRowHeight="15" x14ac:dyDescent="0.25"/>
  <cols>
    <col min="1" max="1" width="9.140625" style="40" customWidth="1"/>
    <col min="2" max="2" width="31.5703125" style="15" customWidth="1"/>
    <col min="3" max="3" width="36.85546875" style="15" customWidth="1"/>
    <col min="4" max="4" width="38.5703125" style="15" customWidth="1"/>
    <col min="5" max="5" width="15.7109375" style="41" customWidth="1"/>
    <col min="6" max="6" width="29.7109375" style="15" customWidth="1"/>
    <col min="7" max="7" width="17" style="15" customWidth="1"/>
    <col min="8" max="8" width="23.28515625" style="15" customWidth="1"/>
    <col min="9" max="9" width="17" style="15" customWidth="1"/>
    <col min="10" max="19" width="9.140625" style="15"/>
    <col min="20" max="23" width="9.140625" style="39"/>
    <col min="24" max="16384" width="9.140625" style="15"/>
  </cols>
  <sheetData>
    <row r="1" spans="1:23" x14ac:dyDescent="0.25">
      <c r="A1" s="31"/>
      <c r="B1" s="224" t="s">
        <v>20</v>
      </c>
      <c r="C1" s="224"/>
      <c r="D1" s="224"/>
      <c r="E1" s="225"/>
      <c r="F1" s="1"/>
      <c r="G1" s="2"/>
      <c r="H1" s="2"/>
      <c r="I1" s="52"/>
      <c r="J1" s="226" t="s">
        <v>343</v>
      </c>
      <c r="K1" s="227"/>
      <c r="L1" s="232" t="s">
        <v>344</v>
      </c>
      <c r="M1" s="227"/>
      <c r="N1" s="226" t="s">
        <v>345</v>
      </c>
      <c r="O1" s="233"/>
      <c r="P1" s="226" t="s">
        <v>346</v>
      </c>
      <c r="Q1" s="227"/>
      <c r="R1" s="226" t="s">
        <v>347</v>
      </c>
      <c r="S1" s="227"/>
    </row>
    <row r="2" spans="1:23" ht="15" customHeight="1" x14ac:dyDescent="0.25">
      <c r="A2" s="238" t="s">
        <v>1</v>
      </c>
      <c r="B2" s="239"/>
      <c r="C2" s="3"/>
      <c r="D2" s="5"/>
      <c r="E2" s="6"/>
      <c r="F2" s="4"/>
      <c r="G2" s="4"/>
      <c r="H2" s="2"/>
      <c r="I2" s="52"/>
      <c r="J2" s="228"/>
      <c r="K2" s="229"/>
      <c r="L2" s="228"/>
      <c r="M2" s="229"/>
      <c r="N2" s="234"/>
      <c r="O2" s="235"/>
      <c r="P2" s="228"/>
      <c r="Q2" s="229"/>
      <c r="R2" s="228"/>
      <c r="S2" s="229"/>
    </row>
    <row r="3" spans="1:23" ht="76.5" customHeight="1" x14ac:dyDescent="0.25">
      <c r="A3" s="32"/>
      <c r="B3" s="240" t="s">
        <v>46</v>
      </c>
      <c r="C3" s="241"/>
      <c r="D3" s="42" t="s">
        <v>2</v>
      </c>
      <c r="E3" s="6"/>
      <c r="F3" s="7"/>
      <c r="G3" s="4"/>
      <c r="H3" s="2"/>
      <c r="I3" s="52"/>
      <c r="J3" s="228"/>
      <c r="K3" s="229"/>
      <c r="L3" s="228"/>
      <c r="M3" s="229"/>
      <c r="N3" s="234"/>
      <c r="O3" s="235"/>
      <c r="P3" s="228"/>
      <c r="Q3" s="229"/>
      <c r="R3" s="228"/>
      <c r="S3" s="229"/>
    </row>
    <row r="4" spans="1:23" ht="38.25" x14ac:dyDescent="0.25">
      <c r="A4" s="22" t="s">
        <v>3</v>
      </c>
      <c r="B4" s="22" t="s">
        <v>4</v>
      </c>
      <c r="C4" s="22" t="s">
        <v>5</v>
      </c>
      <c r="D4" s="22" t="s">
        <v>6</v>
      </c>
      <c r="E4" s="23" t="s">
        <v>7</v>
      </c>
      <c r="F4" s="22" t="s">
        <v>8</v>
      </c>
      <c r="G4" s="24" t="s">
        <v>9</v>
      </c>
      <c r="H4" s="25" t="s">
        <v>42</v>
      </c>
      <c r="I4" s="53" t="s">
        <v>10</v>
      </c>
      <c r="J4" s="228"/>
      <c r="K4" s="229"/>
      <c r="L4" s="228"/>
      <c r="M4" s="229"/>
      <c r="N4" s="234"/>
      <c r="O4" s="235"/>
      <c r="P4" s="228"/>
      <c r="Q4" s="229"/>
      <c r="R4" s="228"/>
      <c r="S4" s="229"/>
    </row>
    <row r="5" spans="1:23" s="19" customFormat="1" ht="16.5" customHeight="1" thickBot="1" x14ac:dyDescent="0.3">
      <c r="A5" s="242" t="s">
        <v>36</v>
      </c>
      <c r="B5" s="243"/>
      <c r="C5" s="243"/>
      <c r="D5" s="243"/>
      <c r="E5" s="243"/>
      <c r="F5" s="243"/>
      <c r="G5" s="243"/>
      <c r="H5" s="243"/>
      <c r="I5" s="243"/>
      <c r="J5" s="230"/>
      <c r="K5" s="231"/>
      <c r="L5" s="230"/>
      <c r="M5" s="231"/>
      <c r="N5" s="236"/>
      <c r="O5" s="237"/>
      <c r="P5" s="230"/>
      <c r="Q5" s="231"/>
      <c r="R5" s="230"/>
      <c r="S5" s="231"/>
      <c r="T5" s="39"/>
      <c r="U5" s="39"/>
      <c r="V5" s="39"/>
      <c r="W5" s="39"/>
    </row>
    <row r="6" spans="1:23" s="19" customFormat="1" ht="65.25" customHeight="1" x14ac:dyDescent="0.25">
      <c r="A6" s="48">
        <v>1</v>
      </c>
      <c r="B6" s="49" t="s">
        <v>205</v>
      </c>
      <c r="C6" s="49" t="s">
        <v>57</v>
      </c>
      <c r="D6" s="49" t="s">
        <v>58</v>
      </c>
      <c r="E6" s="50">
        <v>33000000</v>
      </c>
      <c r="F6" s="88" t="s">
        <v>333</v>
      </c>
      <c r="G6" s="70">
        <f>SUM(J6:S6)</f>
        <v>0</v>
      </c>
      <c r="H6" s="71"/>
      <c r="I6" s="71"/>
      <c r="J6" s="244">
        <v>0</v>
      </c>
      <c r="K6" s="245"/>
      <c r="L6" s="244">
        <v>0</v>
      </c>
      <c r="M6" s="245"/>
      <c r="N6" s="244">
        <v>0</v>
      </c>
      <c r="O6" s="245"/>
      <c r="P6" s="244">
        <v>0</v>
      </c>
      <c r="Q6" s="245"/>
      <c r="R6" s="244">
        <v>0</v>
      </c>
      <c r="S6" s="245"/>
      <c r="T6" s="39"/>
      <c r="U6" s="39"/>
      <c r="V6" s="39"/>
      <c r="W6" s="39"/>
    </row>
    <row r="7" spans="1:23" s="19" customFormat="1" ht="84" customHeight="1" x14ac:dyDescent="0.25">
      <c r="A7" s="32">
        <v>2</v>
      </c>
      <c r="B7" s="46" t="s">
        <v>206</v>
      </c>
      <c r="C7" s="44" t="s">
        <v>207</v>
      </c>
      <c r="D7" s="44" t="s">
        <v>208</v>
      </c>
      <c r="E7" s="45">
        <v>13879700</v>
      </c>
      <c r="F7" s="47"/>
      <c r="G7" s="70">
        <f t="shared" ref="G7:G35" si="0">SUM(J7:S7)</f>
        <v>37</v>
      </c>
      <c r="H7" s="71"/>
      <c r="I7" s="71"/>
      <c r="J7" s="246">
        <v>6</v>
      </c>
      <c r="K7" s="247"/>
      <c r="L7" s="246">
        <v>20</v>
      </c>
      <c r="M7" s="247"/>
      <c r="N7" s="246">
        <v>4</v>
      </c>
      <c r="O7" s="247"/>
      <c r="P7" s="246">
        <v>3</v>
      </c>
      <c r="Q7" s="247"/>
      <c r="R7" s="246">
        <v>4</v>
      </c>
      <c r="S7" s="247"/>
      <c r="T7" s="39"/>
      <c r="U7" s="39"/>
      <c r="V7" s="39"/>
      <c r="W7" s="39"/>
    </row>
    <row r="8" spans="1:23" s="19" customFormat="1" ht="78.75" customHeight="1" x14ac:dyDescent="0.25">
      <c r="A8" s="32">
        <v>3</v>
      </c>
      <c r="B8" s="46" t="s">
        <v>209</v>
      </c>
      <c r="C8" s="44" t="s">
        <v>210</v>
      </c>
      <c r="D8" s="44" t="s">
        <v>211</v>
      </c>
      <c r="E8" s="45">
        <v>7010000</v>
      </c>
      <c r="F8" s="47"/>
      <c r="G8" s="70">
        <f t="shared" si="0"/>
        <v>65</v>
      </c>
      <c r="H8" s="71">
        <v>5000000</v>
      </c>
      <c r="I8" s="71"/>
      <c r="J8" s="246">
        <v>8</v>
      </c>
      <c r="K8" s="247"/>
      <c r="L8" s="246">
        <v>30</v>
      </c>
      <c r="M8" s="247"/>
      <c r="N8" s="246">
        <v>9</v>
      </c>
      <c r="O8" s="247"/>
      <c r="P8" s="246">
        <v>8</v>
      </c>
      <c r="Q8" s="247"/>
      <c r="R8" s="246">
        <v>10</v>
      </c>
      <c r="S8" s="247"/>
      <c r="T8" s="39"/>
      <c r="U8" s="39"/>
      <c r="V8" s="39"/>
      <c r="W8" s="39"/>
    </row>
    <row r="9" spans="1:23" ht="78.75" customHeight="1" x14ac:dyDescent="0.25">
      <c r="A9" s="43">
        <v>4</v>
      </c>
      <c r="B9" s="46" t="s">
        <v>212</v>
      </c>
      <c r="C9" s="44" t="s">
        <v>213</v>
      </c>
      <c r="D9" s="44" t="s">
        <v>214</v>
      </c>
      <c r="E9" s="45">
        <v>6000000</v>
      </c>
      <c r="F9" s="47"/>
      <c r="G9" s="70">
        <f t="shared" si="0"/>
        <v>46</v>
      </c>
      <c r="H9" s="72"/>
      <c r="I9" s="72"/>
      <c r="J9" s="246">
        <v>7</v>
      </c>
      <c r="K9" s="247"/>
      <c r="L9" s="246">
        <v>20</v>
      </c>
      <c r="M9" s="247"/>
      <c r="N9" s="246">
        <v>5</v>
      </c>
      <c r="O9" s="247"/>
      <c r="P9" s="246">
        <v>7</v>
      </c>
      <c r="Q9" s="247"/>
      <c r="R9" s="246">
        <v>7</v>
      </c>
      <c r="S9" s="247"/>
    </row>
    <row r="10" spans="1:23" s="19" customFormat="1" ht="75" customHeight="1" x14ac:dyDescent="0.25">
      <c r="A10" s="32">
        <v>5</v>
      </c>
      <c r="B10" s="46" t="s">
        <v>215</v>
      </c>
      <c r="C10" s="44" t="s">
        <v>216</v>
      </c>
      <c r="D10" s="44" t="s">
        <v>217</v>
      </c>
      <c r="E10" s="45">
        <v>9000000</v>
      </c>
      <c r="F10" s="47"/>
      <c r="G10" s="70">
        <f t="shared" si="0"/>
        <v>47</v>
      </c>
      <c r="H10" s="72">
        <v>4000000</v>
      </c>
      <c r="I10" s="72"/>
      <c r="J10" s="246">
        <v>7</v>
      </c>
      <c r="K10" s="247"/>
      <c r="L10" s="246">
        <v>20</v>
      </c>
      <c r="M10" s="247"/>
      <c r="N10" s="246">
        <v>8</v>
      </c>
      <c r="O10" s="247"/>
      <c r="P10" s="246">
        <v>8</v>
      </c>
      <c r="Q10" s="247"/>
      <c r="R10" s="246">
        <v>4</v>
      </c>
      <c r="S10" s="247"/>
      <c r="T10" s="39"/>
      <c r="U10" s="39"/>
      <c r="V10" s="39"/>
      <c r="W10" s="39"/>
    </row>
    <row r="11" spans="1:23" s="19" customFormat="1" ht="99.75" customHeight="1" x14ac:dyDescent="0.25">
      <c r="A11" s="32">
        <v>6</v>
      </c>
      <c r="B11" s="46" t="s">
        <v>218</v>
      </c>
      <c r="C11" s="44" t="s">
        <v>219</v>
      </c>
      <c r="D11" s="44" t="s">
        <v>220</v>
      </c>
      <c r="E11" s="45">
        <v>33016288</v>
      </c>
      <c r="F11" s="47"/>
      <c r="G11" s="70">
        <f t="shared" si="0"/>
        <v>62</v>
      </c>
      <c r="H11" s="71"/>
      <c r="I11" s="71"/>
      <c r="J11" s="246">
        <v>7</v>
      </c>
      <c r="K11" s="247"/>
      <c r="L11" s="246">
        <v>30</v>
      </c>
      <c r="M11" s="247"/>
      <c r="N11" s="246">
        <v>10</v>
      </c>
      <c r="O11" s="247"/>
      <c r="P11" s="246">
        <v>7</v>
      </c>
      <c r="Q11" s="247"/>
      <c r="R11" s="246">
        <v>8</v>
      </c>
      <c r="S11" s="247"/>
      <c r="T11" s="39"/>
      <c r="U11" s="39"/>
      <c r="V11" s="39"/>
      <c r="W11" s="39"/>
    </row>
    <row r="12" spans="1:23" s="19" customFormat="1" ht="70.5" customHeight="1" x14ac:dyDescent="0.25">
      <c r="A12" s="32">
        <v>7</v>
      </c>
      <c r="B12" s="46" t="s">
        <v>221</v>
      </c>
      <c r="C12" s="44" t="s">
        <v>222</v>
      </c>
      <c r="D12" s="44" t="s">
        <v>223</v>
      </c>
      <c r="E12" s="45">
        <v>30000000</v>
      </c>
      <c r="F12" s="47"/>
      <c r="G12" s="70">
        <f t="shared" si="0"/>
        <v>55</v>
      </c>
      <c r="H12" s="71"/>
      <c r="I12" s="71"/>
      <c r="J12" s="246">
        <v>8</v>
      </c>
      <c r="K12" s="247"/>
      <c r="L12" s="246">
        <v>23</v>
      </c>
      <c r="M12" s="247"/>
      <c r="N12" s="246">
        <v>9</v>
      </c>
      <c r="O12" s="247"/>
      <c r="P12" s="246">
        <v>8</v>
      </c>
      <c r="Q12" s="247"/>
      <c r="R12" s="246">
        <v>7</v>
      </c>
      <c r="S12" s="247"/>
      <c r="T12" s="39"/>
      <c r="U12" s="39"/>
      <c r="V12" s="39"/>
      <c r="W12" s="39"/>
    </row>
    <row r="13" spans="1:23" s="19" customFormat="1" ht="69" customHeight="1" x14ac:dyDescent="0.25">
      <c r="A13" s="43">
        <v>8</v>
      </c>
      <c r="B13" s="46" t="s">
        <v>224</v>
      </c>
      <c r="C13" s="44" t="s">
        <v>225</v>
      </c>
      <c r="D13" s="44" t="s">
        <v>226</v>
      </c>
      <c r="E13" s="45">
        <v>23312000</v>
      </c>
      <c r="F13" s="47"/>
      <c r="G13" s="70">
        <f t="shared" si="0"/>
        <v>18</v>
      </c>
      <c r="H13" s="71"/>
      <c r="I13" s="71"/>
      <c r="J13" s="246">
        <v>4</v>
      </c>
      <c r="K13" s="247"/>
      <c r="L13" s="246">
        <v>4</v>
      </c>
      <c r="M13" s="247"/>
      <c r="N13" s="246">
        <v>4</v>
      </c>
      <c r="O13" s="247"/>
      <c r="P13" s="246">
        <v>4</v>
      </c>
      <c r="Q13" s="247"/>
      <c r="R13" s="246">
        <v>2</v>
      </c>
      <c r="S13" s="247"/>
      <c r="T13" s="39"/>
      <c r="U13" s="39"/>
      <c r="V13" s="39"/>
      <c r="W13" s="39"/>
    </row>
    <row r="14" spans="1:23" s="19" customFormat="1" ht="72" customHeight="1" x14ac:dyDescent="0.25">
      <c r="A14" s="32">
        <v>9</v>
      </c>
      <c r="B14" s="46" t="s">
        <v>227</v>
      </c>
      <c r="C14" s="44" t="s">
        <v>228</v>
      </c>
      <c r="D14" s="44" t="s">
        <v>229</v>
      </c>
      <c r="E14" s="45">
        <v>25000000</v>
      </c>
      <c r="F14" s="47"/>
      <c r="G14" s="70">
        <f t="shared" si="0"/>
        <v>51</v>
      </c>
      <c r="H14" s="71"/>
      <c r="I14" s="71"/>
      <c r="J14" s="246">
        <v>8</v>
      </c>
      <c r="K14" s="247"/>
      <c r="L14" s="246">
        <v>20</v>
      </c>
      <c r="M14" s="247"/>
      <c r="N14" s="246">
        <v>8</v>
      </c>
      <c r="O14" s="247"/>
      <c r="P14" s="246">
        <v>7</v>
      </c>
      <c r="Q14" s="247"/>
      <c r="R14" s="246">
        <v>8</v>
      </c>
      <c r="S14" s="247"/>
      <c r="T14" s="39"/>
      <c r="U14" s="39"/>
      <c r="V14" s="39"/>
      <c r="W14" s="39"/>
    </row>
    <row r="15" spans="1:23" s="19" customFormat="1" ht="63" customHeight="1" x14ac:dyDescent="0.25">
      <c r="A15" s="32">
        <v>10</v>
      </c>
      <c r="B15" s="46" t="s">
        <v>230</v>
      </c>
      <c r="C15" s="44" t="s">
        <v>231</v>
      </c>
      <c r="D15" s="44" t="s">
        <v>232</v>
      </c>
      <c r="E15" s="45">
        <v>7462500</v>
      </c>
      <c r="F15" s="47"/>
      <c r="G15" s="70">
        <f>SUM(J15:S15)</f>
        <v>49</v>
      </c>
      <c r="H15" s="71">
        <v>1000000</v>
      </c>
      <c r="I15" s="71"/>
      <c r="J15" s="246">
        <v>9</v>
      </c>
      <c r="K15" s="247"/>
      <c r="L15" s="246">
        <v>20</v>
      </c>
      <c r="M15" s="247"/>
      <c r="N15" s="246">
        <v>8</v>
      </c>
      <c r="O15" s="247"/>
      <c r="P15" s="246">
        <v>4</v>
      </c>
      <c r="Q15" s="247"/>
      <c r="R15" s="246">
        <v>8</v>
      </c>
      <c r="S15" s="247"/>
      <c r="T15" s="39"/>
      <c r="U15" s="39"/>
      <c r="V15" s="39"/>
      <c r="W15" s="39"/>
    </row>
    <row r="16" spans="1:23" s="19" customFormat="1" ht="72" customHeight="1" x14ac:dyDescent="0.25">
      <c r="A16" s="32">
        <v>11</v>
      </c>
      <c r="B16" s="46" t="s">
        <v>233</v>
      </c>
      <c r="C16" s="44" t="s">
        <v>234</v>
      </c>
      <c r="D16" s="44" t="s">
        <v>235</v>
      </c>
      <c r="E16" s="45">
        <v>17420000</v>
      </c>
      <c r="F16" s="47"/>
      <c r="G16" s="70">
        <f t="shared" si="0"/>
        <v>51</v>
      </c>
      <c r="H16" s="71"/>
      <c r="I16" s="71"/>
      <c r="J16" s="246">
        <v>6</v>
      </c>
      <c r="K16" s="247"/>
      <c r="L16" s="246">
        <v>17</v>
      </c>
      <c r="M16" s="247"/>
      <c r="N16" s="246">
        <v>10</v>
      </c>
      <c r="O16" s="247"/>
      <c r="P16" s="246">
        <v>8</v>
      </c>
      <c r="Q16" s="247"/>
      <c r="R16" s="246">
        <v>10</v>
      </c>
      <c r="S16" s="247"/>
      <c r="T16" s="39"/>
      <c r="U16" s="39"/>
      <c r="V16" s="39"/>
      <c r="W16" s="39"/>
    </row>
    <row r="17" spans="1:23" s="19" customFormat="1" ht="84" customHeight="1" x14ac:dyDescent="0.25">
      <c r="A17" s="43">
        <v>12</v>
      </c>
      <c r="B17" s="46" t="s">
        <v>236</v>
      </c>
      <c r="C17" s="44" t="s">
        <v>237</v>
      </c>
      <c r="D17" s="44" t="s">
        <v>238</v>
      </c>
      <c r="E17" s="45">
        <v>4500000</v>
      </c>
      <c r="F17" s="47"/>
      <c r="G17" s="70">
        <f t="shared" si="0"/>
        <v>51</v>
      </c>
      <c r="H17" s="71">
        <v>3000000</v>
      </c>
      <c r="I17" s="71"/>
      <c r="J17" s="246">
        <v>7</v>
      </c>
      <c r="K17" s="247"/>
      <c r="L17" s="246">
        <v>17</v>
      </c>
      <c r="M17" s="247"/>
      <c r="N17" s="246">
        <v>13</v>
      </c>
      <c r="O17" s="247"/>
      <c r="P17" s="246">
        <v>7</v>
      </c>
      <c r="Q17" s="247"/>
      <c r="R17" s="246">
        <v>7</v>
      </c>
      <c r="S17" s="247"/>
      <c r="T17" s="39"/>
      <c r="U17" s="39"/>
      <c r="V17" s="39"/>
      <c r="W17" s="39"/>
    </row>
    <row r="18" spans="1:23" s="19" customFormat="1" ht="69" customHeight="1" x14ac:dyDescent="0.25">
      <c r="A18" s="32">
        <v>13</v>
      </c>
      <c r="B18" s="46" t="s">
        <v>239</v>
      </c>
      <c r="C18" s="44" t="s">
        <v>240</v>
      </c>
      <c r="D18" s="44" t="s">
        <v>241</v>
      </c>
      <c r="E18" s="45">
        <v>7000000</v>
      </c>
      <c r="F18" s="47"/>
      <c r="G18" s="70">
        <f t="shared" si="0"/>
        <v>51</v>
      </c>
      <c r="H18" s="71"/>
      <c r="I18" s="71"/>
      <c r="J18" s="246">
        <v>7</v>
      </c>
      <c r="K18" s="247"/>
      <c r="L18" s="246">
        <v>23</v>
      </c>
      <c r="M18" s="247"/>
      <c r="N18" s="246">
        <v>7</v>
      </c>
      <c r="O18" s="247"/>
      <c r="P18" s="246">
        <v>7</v>
      </c>
      <c r="Q18" s="247"/>
      <c r="R18" s="246">
        <v>7</v>
      </c>
      <c r="S18" s="247"/>
      <c r="T18" s="39"/>
      <c r="U18" s="39"/>
      <c r="V18" s="39"/>
      <c r="W18" s="39"/>
    </row>
    <row r="19" spans="1:23" s="19" customFormat="1" ht="63" x14ac:dyDescent="0.25">
      <c r="A19" s="32">
        <v>14</v>
      </c>
      <c r="B19" s="46" t="s">
        <v>242</v>
      </c>
      <c r="C19" s="44" t="s">
        <v>243</v>
      </c>
      <c r="D19" s="44" t="s">
        <v>244</v>
      </c>
      <c r="E19" s="45">
        <v>9500000</v>
      </c>
      <c r="F19" s="47"/>
      <c r="G19" s="70">
        <f t="shared" si="0"/>
        <v>51</v>
      </c>
      <c r="H19" s="71"/>
      <c r="I19" s="71"/>
      <c r="J19" s="246">
        <v>7</v>
      </c>
      <c r="K19" s="247"/>
      <c r="L19" s="246">
        <v>16</v>
      </c>
      <c r="M19" s="247"/>
      <c r="N19" s="246">
        <v>10</v>
      </c>
      <c r="O19" s="247"/>
      <c r="P19" s="246">
        <v>8</v>
      </c>
      <c r="Q19" s="247"/>
      <c r="R19" s="246">
        <v>10</v>
      </c>
      <c r="S19" s="247"/>
      <c r="T19" s="39"/>
      <c r="U19" s="39"/>
      <c r="V19" s="39"/>
      <c r="W19" s="39"/>
    </row>
    <row r="20" spans="1:23" s="19" customFormat="1" ht="63" x14ac:dyDescent="0.25">
      <c r="A20" s="32">
        <v>15</v>
      </c>
      <c r="B20" s="46" t="s">
        <v>245</v>
      </c>
      <c r="C20" s="44" t="s">
        <v>246</v>
      </c>
      <c r="D20" s="44" t="s">
        <v>247</v>
      </c>
      <c r="E20" s="45">
        <v>7000000</v>
      </c>
      <c r="F20" s="47"/>
      <c r="G20" s="70">
        <f t="shared" si="0"/>
        <v>54</v>
      </c>
      <c r="H20" s="71">
        <v>4000000</v>
      </c>
      <c r="I20" s="71"/>
      <c r="J20" s="246">
        <v>8</v>
      </c>
      <c r="K20" s="247"/>
      <c r="L20" s="246">
        <v>18</v>
      </c>
      <c r="M20" s="247"/>
      <c r="N20" s="246">
        <v>18</v>
      </c>
      <c r="O20" s="247"/>
      <c r="P20" s="246">
        <v>5</v>
      </c>
      <c r="Q20" s="247"/>
      <c r="R20" s="246">
        <v>5</v>
      </c>
      <c r="S20" s="247"/>
      <c r="T20" s="39"/>
      <c r="U20" s="39"/>
      <c r="V20" s="39"/>
      <c r="W20" s="39"/>
    </row>
    <row r="21" spans="1:23" s="19" customFormat="1" ht="66.75" customHeight="1" x14ac:dyDescent="0.25">
      <c r="A21" s="43">
        <v>16</v>
      </c>
      <c r="B21" s="46" t="s">
        <v>248</v>
      </c>
      <c r="C21" s="44" t="s">
        <v>249</v>
      </c>
      <c r="D21" s="44" t="s">
        <v>250</v>
      </c>
      <c r="E21" s="45">
        <v>3460000</v>
      </c>
      <c r="F21" s="47"/>
      <c r="G21" s="70">
        <f t="shared" si="0"/>
        <v>44</v>
      </c>
      <c r="H21" s="71">
        <v>1000000</v>
      </c>
      <c r="I21" s="71"/>
      <c r="J21" s="246">
        <v>7</v>
      </c>
      <c r="K21" s="247"/>
      <c r="L21" s="246">
        <v>10</v>
      </c>
      <c r="M21" s="247"/>
      <c r="N21" s="246">
        <v>9</v>
      </c>
      <c r="O21" s="247"/>
      <c r="P21" s="246">
        <v>10</v>
      </c>
      <c r="Q21" s="247"/>
      <c r="R21" s="246">
        <v>8</v>
      </c>
      <c r="S21" s="247"/>
      <c r="T21" s="39"/>
      <c r="U21" s="39"/>
      <c r="V21" s="39"/>
      <c r="W21" s="39"/>
    </row>
    <row r="22" spans="1:23" s="19" customFormat="1" ht="78.75" x14ac:dyDescent="0.25">
      <c r="A22" s="32">
        <v>17</v>
      </c>
      <c r="B22" s="46" t="s">
        <v>251</v>
      </c>
      <c r="C22" s="44" t="s">
        <v>252</v>
      </c>
      <c r="D22" s="44" t="s">
        <v>253</v>
      </c>
      <c r="E22" s="45">
        <v>12112000</v>
      </c>
      <c r="F22" s="47"/>
      <c r="G22" s="70">
        <f t="shared" si="0"/>
        <v>51</v>
      </c>
      <c r="H22" s="71"/>
      <c r="I22" s="71"/>
      <c r="J22" s="246">
        <v>8</v>
      </c>
      <c r="K22" s="247"/>
      <c r="L22" s="246">
        <v>19</v>
      </c>
      <c r="M22" s="247"/>
      <c r="N22" s="246">
        <v>8</v>
      </c>
      <c r="O22" s="247"/>
      <c r="P22" s="246">
        <v>8</v>
      </c>
      <c r="Q22" s="247"/>
      <c r="R22" s="246">
        <v>8</v>
      </c>
      <c r="S22" s="247"/>
      <c r="T22" s="39"/>
      <c r="U22" s="39"/>
      <c r="V22" s="39"/>
      <c r="W22" s="39"/>
    </row>
    <row r="23" spans="1:23" s="19" customFormat="1" ht="18" x14ac:dyDescent="0.25">
      <c r="A23" s="33"/>
      <c r="B23" s="253" t="s">
        <v>11</v>
      </c>
      <c r="C23" s="253"/>
      <c r="D23" s="253"/>
      <c r="E23" s="10">
        <f>SUM(E6:E22)</f>
        <v>248672488</v>
      </c>
      <c r="F23" s="9"/>
      <c r="G23" s="66">
        <f t="shared" si="0"/>
        <v>0</v>
      </c>
      <c r="H23" s="68">
        <f>SUM(H6:H22)</f>
        <v>18000000</v>
      </c>
      <c r="I23" s="69"/>
      <c r="J23" s="248"/>
      <c r="K23" s="248"/>
      <c r="L23" s="248"/>
      <c r="M23" s="248"/>
      <c r="N23" s="248"/>
      <c r="O23" s="248"/>
      <c r="P23" s="248"/>
      <c r="Q23" s="248"/>
      <c r="R23" s="248"/>
      <c r="S23" s="248"/>
      <c r="T23" s="39"/>
      <c r="U23" s="39"/>
      <c r="V23" s="39"/>
      <c r="W23" s="39"/>
    </row>
    <row r="24" spans="1:23" s="19" customFormat="1" ht="15.75" customHeight="1" x14ac:dyDescent="0.25">
      <c r="A24" s="249" t="s">
        <v>38</v>
      </c>
      <c r="B24" s="250"/>
      <c r="C24" s="250"/>
      <c r="D24" s="250"/>
      <c r="E24" s="250"/>
      <c r="F24" s="250"/>
      <c r="G24" s="250"/>
      <c r="H24" s="250"/>
      <c r="I24" s="251"/>
      <c r="J24" s="252"/>
      <c r="K24" s="252"/>
      <c r="L24" s="252"/>
      <c r="M24" s="252"/>
      <c r="N24" s="252"/>
      <c r="O24" s="252"/>
      <c r="P24" s="252"/>
      <c r="Q24" s="252"/>
      <c r="R24" s="252"/>
      <c r="S24" s="252"/>
      <c r="T24" s="39"/>
      <c r="U24" s="39"/>
      <c r="V24" s="39"/>
      <c r="W24" s="39"/>
    </row>
    <row r="25" spans="1:23" s="19" customFormat="1" ht="165" x14ac:dyDescent="0.25">
      <c r="A25" s="48">
        <v>1</v>
      </c>
      <c r="B25" s="49" t="s">
        <v>254</v>
      </c>
      <c r="C25" s="49" t="s">
        <v>66</v>
      </c>
      <c r="D25" s="49" t="s">
        <v>67</v>
      </c>
      <c r="E25" s="50">
        <v>35000000</v>
      </c>
      <c r="F25" s="51" t="s">
        <v>317</v>
      </c>
      <c r="G25" s="66">
        <f t="shared" si="0"/>
        <v>0</v>
      </c>
      <c r="H25" s="67"/>
      <c r="I25" s="67"/>
      <c r="J25" s="254"/>
      <c r="K25" s="254"/>
      <c r="L25" s="254"/>
      <c r="M25" s="254"/>
      <c r="N25" s="254"/>
      <c r="O25" s="254"/>
      <c r="P25" s="254"/>
      <c r="Q25" s="254"/>
      <c r="R25" s="254"/>
      <c r="S25" s="254"/>
      <c r="T25" s="39"/>
      <c r="U25" s="39"/>
      <c r="V25" s="39"/>
      <c r="W25" s="39"/>
    </row>
    <row r="26" spans="1:23" s="19" customFormat="1" ht="78.75" customHeight="1" x14ac:dyDescent="0.25">
      <c r="A26" s="32">
        <v>2</v>
      </c>
      <c r="B26" s="46" t="s">
        <v>255</v>
      </c>
      <c r="C26" s="44" t="s">
        <v>256</v>
      </c>
      <c r="D26" s="44" t="s">
        <v>257</v>
      </c>
      <c r="E26" s="45">
        <v>6370650</v>
      </c>
      <c r="F26" s="18"/>
      <c r="G26" s="66">
        <f t="shared" si="0"/>
        <v>53</v>
      </c>
      <c r="H26" s="67"/>
      <c r="I26" s="67"/>
      <c r="J26" s="254">
        <v>6</v>
      </c>
      <c r="K26" s="254"/>
      <c r="L26" s="254">
        <v>24</v>
      </c>
      <c r="M26" s="254"/>
      <c r="N26" s="254">
        <v>8</v>
      </c>
      <c r="O26" s="254"/>
      <c r="P26" s="254">
        <v>8</v>
      </c>
      <c r="Q26" s="254"/>
      <c r="R26" s="254">
        <v>7</v>
      </c>
      <c r="S26" s="254"/>
      <c r="T26" s="39"/>
      <c r="U26" s="39"/>
      <c r="V26" s="39"/>
      <c r="W26" s="39"/>
    </row>
    <row r="27" spans="1:23" s="19" customFormat="1" ht="78.75" x14ac:dyDescent="0.25">
      <c r="A27" s="32">
        <v>3</v>
      </c>
      <c r="B27" s="46" t="s">
        <v>258</v>
      </c>
      <c r="C27" s="44" t="s">
        <v>259</v>
      </c>
      <c r="D27" s="44" t="s">
        <v>260</v>
      </c>
      <c r="E27" s="45">
        <v>10250000</v>
      </c>
      <c r="F27" s="18"/>
      <c r="G27" s="66">
        <f t="shared" si="0"/>
        <v>48</v>
      </c>
      <c r="H27" s="67">
        <v>3000000</v>
      </c>
      <c r="I27" s="67"/>
      <c r="J27" s="254">
        <v>8</v>
      </c>
      <c r="K27" s="254"/>
      <c r="L27" s="254">
        <v>18</v>
      </c>
      <c r="M27" s="254"/>
      <c r="N27" s="254">
        <v>8</v>
      </c>
      <c r="O27" s="254"/>
      <c r="P27" s="254">
        <v>7</v>
      </c>
      <c r="Q27" s="254"/>
      <c r="R27" s="254">
        <v>7</v>
      </c>
      <c r="S27" s="254"/>
      <c r="T27" s="39"/>
      <c r="U27" s="39"/>
      <c r="V27" s="39"/>
      <c r="W27" s="39"/>
    </row>
    <row r="28" spans="1:23" s="19" customFormat="1" ht="66.75" customHeight="1" x14ac:dyDescent="0.25">
      <c r="A28" s="32">
        <v>4</v>
      </c>
      <c r="B28" s="46" t="s">
        <v>261</v>
      </c>
      <c r="C28" s="44" t="s">
        <v>262</v>
      </c>
      <c r="D28" s="44" t="s">
        <v>263</v>
      </c>
      <c r="E28" s="45">
        <v>48670000</v>
      </c>
      <c r="F28" s="18"/>
      <c r="G28" s="66">
        <f t="shared" si="0"/>
        <v>39</v>
      </c>
      <c r="H28" s="67"/>
      <c r="I28" s="67"/>
      <c r="J28" s="254">
        <v>6</v>
      </c>
      <c r="K28" s="254"/>
      <c r="L28" s="254">
        <v>15</v>
      </c>
      <c r="M28" s="254"/>
      <c r="N28" s="254">
        <v>6</v>
      </c>
      <c r="O28" s="254"/>
      <c r="P28" s="254">
        <v>6</v>
      </c>
      <c r="Q28" s="254"/>
      <c r="R28" s="254">
        <v>6</v>
      </c>
      <c r="S28" s="254"/>
      <c r="T28" s="39"/>
      <c r="U28" s="39"/>
      <c r="V28" s="39"/>
      <c r="W28" s="39"/>
    </row>
    <row r="29" spans="1:23" s="19" customFormat="1" ht="78.75" x14ac:dyDescent="0.25">
      <c r="A29" s="32">
        <v>5</v>
      </c>
      <c r="B29" s="46" t="s">
        <v>264</v>
      </c>
      <c r="C29" s="44" t="s">
        <v>265</v>
      </c>
      <c r="D29" s="44" t="s">
        <v>266</v>
      </c>
      <c r="E29" s="45">
        <v>24500000</v>
      </c>
      <c r="F29" s="18"/>
      <c r="G29" s="66">
        <f t="shared" si="0"/>
        <v>53</v>
      </c>
      <c r="H29" s="67"/>
      <c r="I29" s="67"/>
      <c r="J29" s="254">
        <v>7</v>
      </c>
      <c r="K29" s="254"/>
      <c r="L29" s="254">
        <v>24</v>
      </c>
      <c r="M29" s="254"/>
      <c r="N29" s="254">
        <v>7</v>
      </c>
      <c r="O29" s="254"/>
      <c r="P29" s="254">
        <v>8</v>
      </c>
      <c r="Q29" s="254"/>
      <c r="R29" s="254">
        <v>7</v>
      </c>
      <c r="S29" s="254"/>
      <c r="T29" s="39"/>
      <c r="U29" s="39"/>
      <c r="V29" s="39"/>
      <c r="W29" s="39"/>
    </row>
    <row r="30" spans="1:23" s="19" customFormat="1" ht="68.25" customHeight="1" x14ac:dyDescent="0.25">
      <c r="A30" s="32">
        <v>6</v>
      </c>
      <c r="B30" s="46" t="s">
        <v>267</v>
      </c>
      <c r="C30" s="44" t="s">
        <v>268</v>
      </c>
      <c r="D30" s="44" t="s">
        <v>269</v>
      </c>
      <c r="E30" s="45">
        <v>20000000</v>
      </c>
      <c r="F30" s="18"/>
      <c r="G30" s="66">
        <f t="shared" si="0"/>
        <v>53</v>
      </c>
      <c r="H30" s="67">
        <v>4000000</v>
      </c>
      <c r="I30" s="67"/>
      <c r="J30" s="254">
        <v>12</v>
      </c>
      <c r="K30" s="254"/>
      <c r="L30" s="254">
        <v>20</v>
      </c>
      <c r="M30" s="254"/>
      <c r="N30" s="254">
        <v>6</v>
      </c>
      <c r="O30" s="254"/>
      <c r="P30" s="254">
        <v>7</v>
      </c>
      <c r="Q30" s="254"/>
      <c r="R30" s="254">
        <v>8</v>
      </c>
      <c r="S30" s="254"/>
      <c r="T30" s="39"/>
      <c r="U30" s="39"/>
      <c r="V30" s="39"/>
      <c r="W30" s="39"/>
    </row>
    <row r="31" spans="1:23" s="19" customFormat="1" ht="78.75" customHeight="1" x14ac:dyDescent="0.25">
      <c r="A31" s="32">
        <v>7</v>
      </c>
      <c r="B31" s="46" t="s">
        <v>270</v>
      </c>
      <c r="C31" s="44" t="s">
        <v>271</v>
      </c>
      <c r="D31" s="44" t="s">
        <v>272</v>
      </c>
      <c r="E31" s="45">
        <v>8938000</v>
      </c>
      <c r="F31" s="18"/>
      <c r="G31" s="66">
        <f t="shared" si="0"/>
        <v>57</v>
      </c>
      <c r="H31" s="67">
        <v>8000000</v>
      </c>
      <c r="I31" s="67"/>
      <c r="J31" s="254">
        <v>7</v>
      </c>
      <c r="K31" s="254"/>
      <c r="L31" s="254">
        <v>20</v>
      </c>
      <c r="M31" s="254"/>
      <c r="N31" s="254">
        <v>11</v>
      </c>
      <c r="O31" s="254"/>
      <c r="P31" s="254">
        <v>11</v>
      </c>
      <c r="Q31" s="254"/>
      <c r="R31" s="254">
        <v>8</v>
      </c>
      <c r="S31" s="254"/>
      <c r="T31" s="39"/>
      <c r="U31" s="39"/>
      <c r="V31" s="39"/>
      <c r="W31" s="39"/>
    </row>
    <row r="32" spans="1:23" s="19" customFormat="1" ht="18" x14ac:dyDescent="0.25">
      <c r="A32" s="33"/>
      <c r="B32" s="253" t="s">
        <v>11</v>
      </c>
      <c r="C32" s="253"/>
      <c r="D32" s="253"/>
      <c r="E32" s="10">
        <f>SUM(E25:E31)</f>
        <v>153728650</v>
      </c>
      <c r="F32" s="9"/>
      <c r="G32" s="66">
        <f t="shared" si="0"/>
        <v>0</v>
      </c>
      <c r="H32" s="68">
        <f>SUM(H25:H30)</f>
        <v>7000000</v>
      </c>
      <c r="I32" s="69"/>
      <c r="J32" s="248"/>
      <c r="K32" s="248"/>
      <c r="L32" s="248"/>
      <c r="M32" s="248"/>
      <c r="N32" s="248"/>
      <c r="O32" s="248"/>
      <c r="P32" s="248"/>
      <c r="Q32" s="248"/>
      <c r="R32" s="248"/>
      <c r="S32" s="248"/>
      <c r="T32" s="39"/>
      <c r="U32" s="39"/>
      <c r="V32" s="39"/>
      <c r="W32" s="39"/>
    </row>
    <row r="33" spans="1:23" s="19" customFormat="1" ht="15.75" customHeight="1" x14ac:dyDescent="0.25">
      <c r="A33" s="249" t="s">
        <v>37</v>
      </c>
      <c r="B33" s="250"/>
      <c r="C33" s="250"/>
      <c r="D33" s="250"/>
      <c r="E33" s="250"/>
      <c r="F33" s="250"/>
      <c r="G33" s="250"/>
      <c r="H33" s="250"/>
      <c r="I33" s="251"/>
      <c r="J33" s="252"/>
      <c r="K33" s="252"/>
      <c r="L33" s="252"/>
      <c r="M33" s="252"/>
      <c r="N33" s="252"/>
      <c r="O33" s="252"/>
      <c r="P33" s="252"/>
      <c r="Q33" s="252"/>
      <c r="R33" s="252"/>
      <c r="S33" s="252"/>
      <c r="T33" s="39"/>
      <c r="U33" s="39"/>
      <c r="V33" s="39"/>
      <c r="W33" s="39"/>
    </row>
    <row r="34" spans="1:23" s="19" customFormat="1" ht="68.25" customHeight="1" x14ac:dyDescent="0.25">
      <c r="A34" s="32">
        <v>1</v>
      </c>
      <c r="B34" s="44" t="s">
        <v>273</v>
      </c>
      <c r="C34" s="44" t="s">
        <v>274</v>
      </c>
      <c r="D34" s="44" t="s">
        <v>275</v>
      </c>
      <c r="E34" s="45">
        <v>20423000</v>
      </c>
      <c r="F34" s="18"/>
      <c r="G34" s="66">
        <f t="shared" si="0"/>
        <v>58</v>
      </c>
      <c r="H34" s="67">
        <v>5000000</v>
      </c>
      <c r="I34" s="67"/>
      <c r="J34" s="254">
        <v>8</v>
      </c>
      <c r="K34" s="254"/>
      <c r="L34" s="254">
        <v>20</v>
      </c>
      <c r="M34" s="254"/>
      <c r="N34" s="254">
        <v>12</v>
      </c>
      <c r="O34" s="254"/>
      <c r="P34" s="254">
        <v>8</v>
      </c>
      <c r="Q34" s="254"/>
      <c r="R34" s="254">
        <v>10</v>
      </c>
      <c r="S34" s="254"/>
      <c r="T34" s="39"/>
      <c r="U34" s="39"/>
      <c r="V34" s="39"/>
      <c r="W34" s="39"/>
    </row>
    <row r="35" spans="1:23" s="19" customFormat="1" ht="73.5" customHeight="1" x14ac:dyDescent="0.25">
      <c r="A35" s="32">
        <v>2</v>
      </c>
      <c r="B35" s="44" t="s">
        <v>276</v>
      </c>
      <c r="C35" s="44" t="s">
        <v>277</v>
      </c>
      <c r="D35" s="44" t="s">
        <v>278</v>
      </c>
      <c r="E35" s="45">
        <v>9678046</v>
      </c>
      <c r="F35" s="18"/>
      <c r="G35" s="66">
        <f t="shared" si="0"/>
        <v>58</v>
      </c>
      <c r="H35" s="67">
        <v>5000000</v>
      </c>
      <c r="I35" s="67"/>
      <c r="J35" s="254">
        <v>11</v>
      </c>
      <c r="K35" s="254"/>
      <c r="L35" s="254">
        <v>23</v>
      </c>
      <c r="M35" s="254"/>
      <c r="N35" s="254">
        <v>6</v>
      </c>
      <c r="O35" s="254"/>
      <c r="P35" s="254">
        <v>10</v>
      </c>
      <c r="Q35" s="254"/>
      <c r="R35" s="254">
        <v>8</v>
      </c>
      <c r="S35" s="254"/>
      <c r="T35" s="39"/>
      <c r="U35" s="39"/>
      <c r="V35" s="39"/>
      <c r="W35" s="39"/>
    </row>
    <row r="36" spans="1:23" ht="15.75" x14ac:dyDescent="0.25">
      <c r="A36" s="34"/>
      <c r="B36" s="255" t="s">
        <v>11</v>
      </c>
      <c r="C36" s="255"/>
      <c r="D36" s="255"/>
      <c r="E36" s="27">
        <f>SUM(E34:E35)</f>
        <v>30101046</v>
      </c>
      <c r="F36" s="26"/>
      <c r="G36" s="60"/>
      <c r="H36" s="65">
        <f>SUM(H34:H35)</f>
        <v>10000000</v>
      </c>
      <c r="I36" s="61"/>
      <c r="J36" s="256"/>
      <c r="K36" s="256"/>
      <c r="L36" s="256"/>
      <c r="M36" s="256"/>
      <c r="N36" s="257"/>
      <c r="O36" s="258"/>
      <c r="P36" s="256"/>
      <c r="Q36" s="256"/>
      <c r="R36" s="256"/>
      <c r="S36" s="257"/>
    </row>
    <row r="37" spans="1:23" ht="15.75" x14ac:dyDescent="0.25">
      <c r="A37" s="35"/>
      <c r="B37" s="11"/>
      <c r="C37" s="7"/>
      <c r="D37" s="7"/>
      <c r="E37" s="37">
        <f>(E36+E32+E23)</f>
        <v>432502184</v>
      </c>
      <c r="F37" s="7"/>
      <c r="G37" s="64" t="s">
        <v>12</v>
      </c>
      <c r="H37" s="59">
        <f>(H36+H32+H23)</f>
        <v>35000000</v>
      </c>
      <c r="I37" s="62"/>
      <c r="J37" s="63"/>
      <c r="K37" s="63"/>
      <c r="L37" s="63"/>
      <c r="M37" s="63"/>
      <c r="N37" s="63"/>
      <c r="O37" s="63"/>
      <c r="P37" s="63"/>
      <c r="Q37" s="63"/>
      <c r="R37" s="63"/>
      <c r="S37" s="63"/>
    </row>
  </sheetData>
  <mergeCells count="169">
    <mergeCell ref="B36:D36"/>
    <mergeCell ref="J36:K36"/>
    <mergeCell ref="L36:M36"/>
    <mergeCell ref="N36:O36"/>
    <mergeCell ref="P36:Q36"/>
    <mergeCell ref="R36:S36"/>
    <mergeCell ref="J34:K34"/>
    <mergeCell ref="L34:M34"/>
    <mergeCell ref="N34:O34"/>
    <mergeCell ref="P34:Q34"/>
    <mergeCell ref="R34:S34"/>
    <mergeCell ref="J35:K35"/>
    <mergeCell ref="L35:M35"/>
    <mergeCell ref="N35:O35"/>
    <mergeCell ref="P35:Q35"/>
    <mergeCell ref="R35:S35"/>
    <mergeCell ref="R32:S32"/>
    <mergeCell ref="A33:I33"/>
    <mergeCell ref="J33:K33"/>
    <mergeCell ref="L33:M33"/>
    <mergeCell ref="N33:O33"/>
    <mergeCell ref="P33:Q33"/>
    <mergeCell ref="R33:S33"/>
    <mergeCell ref="J31:K31"/>
    <mergeCell ref="L31:M31"/>
    <mergeCell ref="N31:O31"/>
    <mergeCell ref="P31:Q31"/>
    <mergeCell ref="R31:S31"/>
    <mergeCell ref="B32:D32"/>
    <mergeCell ref="J32:K32"/>
    <mergeCell ref="L32:M32"/>
    <mergeCell ref="N32:O32"/>
    <mergeCell ref="P32:Q32"/>
    <mergeCell ref="J29:K29"/>
    <mergeCell ref="L29:M29"/>
    <mergeCell ref="N29:O29"/>
    <mergeCell ref="P29:Q29"/>
    <mergeCell ref="R29:S29"/>
    <mergeCell ref="J30:K30"/>
    <mergeCell ref="L30:M30"/>
    <mergeCell ref="N30:O30"/>
    <mergeCell ref="P30:Q30"/>
    <mergeCell ref="R30:S30"/>
    <mergeCell ref="J27:K27"/>
    <mergeCell ref="L27:M27"/>
    <mergeCell ref="N27:O27"/>
    <mergeCell ref="P27:Q27"/>
    <mergeCell ref="R27:S27"/>
    <mergeCell ref="J28:K28"/>
    <mergeCell ref="L28:M28"/>
    <mergeCell ref="N28:O28"/>
    <mergeCell ref="P28:Q28"/>
    <mergeCell ref="R28:S28"/>
    <mergeCell ref="J25:K25"/>
    <mergeCell ref="L25:M25"/>
    <mergeCell ref="N25:O25"/>
    <mergeCell ref="P25:Q25"/>
    <mergeCell ref="R25:S25"/>
    <mergeCell ref="J26:K26"/>
    <mergeCell ref="L26:M26"/>
    <mergeCell ref="N26:O26"/>
    <mergeCell ref="P26:Q26"/>
    <mergeCell ref="R26:S26"/>
    <mergeCell ref="R23:S23"/>
    <mergeCell ref="A24:I24"/>
    <mergeCell ref="J24:K24"/>
    <mergeCell ref="L24:M24"/>
    <mergeCell ref="N24:O24"/>
    <mergeCell ref="P24:Q24"/>
    <mergeCell ref="R24:S24"/>
    <mergeCell ref="J22:K22"/>
    <mergeCell ref="L22:M22"/>
    <mergeCell ref="N22:O22"/>
    <mergeCell ref="P22:Q22"/>
    <mergeCell ref="R22:S22"/>
    <mergeCell ref="B23:D23"/>
    <mergeCell ref="J23:K23"/>
    <mergeCell ref="L23:M23"/>
    <mergeCell ref="N23:O23"/>
    <mergeCell ref="P23:Q23"/>
    <mergeCell ref="J20:K20"/>
    <mergeCell ref="L20:M20"/>
    <mergeCell ref="N20:O20"/>
    <mergeCell ref="P20:Q20"/>
    <mergeCell ref="R20:S20"/>
    <mergeCell ref="J21:K21"/>
    <mergeCell ref="L21:M21"/>
    <mergeCell ref="N21:O21"/>
    <mergeCell ref="P21:Q21"/>
    <mergeCell ref="R21:S21"/>
    <mergeCell ref="J18:K18"/>
    <mergeCell ref="L18:M18"/>
    <mergeCell ref="N18:O18"/>
    <mergeCell ref="P18:Q18"/>
    <mergeCell ref="R18:S18"/>
    <mergeCell ref="J19:K19"/>
    <mergeCell ref="L19:M19"/>
    <mergeCell ref="N19:O19"/>
    <mergeCell ref="P19:Q19"/>
    <mergeCell ref="R19:S19"/>
    <mergeCell ref="J16:K16"/>
    <mergeCell ref="L16:M16"/>
    <mergeCell ref="N16:O16"/>
    <mergeCell ref="P16:Q16"/>
    <mergeCell ref="R16:S16"/>
    <mergeCell ref="J17:K17"/>
    <mergeCell ref="L17:M17"/>
    <mergeCell ref="N17:O17"/>
    <mergeCell ref="P17:Q17"/>
    <mergeCell ref="R17:S17"/>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B1:E1"/>
    <mergeCell ref="J1:K5"/>
    <mergeCell ref="L1:M5"/>
    <mergeCell ref="N1:O5"/>
    <mergeCell ref="P1:Q5"/>
    <mergeCell ref="R1:S5"/>
    <mergeCell ref="A2:B2"/>
    <mergeCell ref="B3:C3"/>
    <mergeCell ref="A5:I5"/>
  </mergeCells>
  <pageMargins left="0.70866141732283472" right="0.70866141732283472" top="0.74803149606299213" bottom="0.74803149606299213" header="0.31496062992125984" footer="0.31496062992125984"/>
  <pageSetup paperSize="9" scale="42" fitToHeight="0"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opLeftCell="A13" zoomScale="70" zoomScaleNormal="70" workbookViewId="0">
      <selection activeCell="L21" sqref="L21:M21"/>
    </sheetView>
  </sheetViews>
  <sheetFormatPr defaultRowHeight="15" x14ac:dyDescent="0.25"/>
  <cols>
    <col min="1" max="1" width="10.140625" style="36" customWidth="1"/>
    <col min="2" max="2" width="34.42578125" customWidth="1"/>
    <col min="3" max="3" width="29.7109375" customWidth="1"/>
    <col min="4" max="4" width="38.28515625" customWidth="1"/>
    <col min="5" max="5" width="15.28515625" style="21" customWidth="1"/>
    <col min="6" max="6" width="22.85546875" bestFit="1" customWidth="1"/>
    <col min="7" max="7" width="15.42578125" customWidth="1"/>
    <col min="8" max="8" width="21.4257812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0</v>
      </c>
      <c r="C1" s="259"/>
      <c r="D1" s="259"/>
      <c r="E1" s="260"/>
      <c r="F1" s="73"/>
      <c r="G1" s="73"/>
      <c r="H1" s="73"/>
      <c r="I1" s="104"/>
      <c r="J1" s="261" t="s">
        <v>21</v>
      </c>
      <c r="K1" s="262"/>
      <c r="L1" s="267" t="s">
        <v>22</v>
      </c>
      <c r="M1" s="262"/>
      <c r="N1" s="261" t="s">
        <v>23</v>
      </c>
      <c r="O1" s="268"/>
      <c r="P1" s="261" t="s">
        <v>325</v>
      </c>
      <c r="Q1" s="262"/>
      <c r="R1" s="261" t="s">
        <v>24</v>
      </c>
      <c r="S1" s="262"/>
    </row>
    <row r="2" spans="1:19" ht="19.5" customHeight="1" x14ac:dyDescent="0.25">
      <c r="A2" s="273" t="s">
        <v>1</v>
      </c>
      <c r="B2" s="274"/>
      <c r="C2" s="108"/>
      <c r="D2" s="110"/>
      <c r="E2" s="111"/>
      <c r="F2" s="105"/>
      <c r="G2" s="105"/>
      <c r="H2" s="73"/>
      <c r="I2" s="104"/>
      <c r="J2" s="263"/>
      <c r="K2" s="264"/>
      <c r="L2" s="263"/>
      <c r="M2" s="264"/>
      <c r="N2" s="269"/>
      <c r="O2" s="270"/>
      <c r="P2" s="263"/>
      <c r="Q2" s="264"/>
      <c r="R2" s="263"/>
      <c r="S2" s="264"/>
    </row>
    <row r="3" spans="1:19" ht="42.75" customHeight="1" x14ac:dyDescent="0.25">
      <c r="A3" s="91"/>
      <c r="B3" s="275" t="s">
        <v>335</v>
      </c>
      <c r="C3" s="276"/>
      <c r="D3" s="113" t="s">
        <v>2</v>
      </c>
      <c r="E3" s="111"/>
      <c r="F3" s="106"/>
      <c r="G3" s="105"/>
      <c r="H3" s="73"/>
      <c r="I3" s="104"/>
      <c r="J3" s="263"/>
      <c r="K3" s="264"/>
      <c r="L3" s="263"/>
      <c r="M3" s="264"/>
      <c r="N3" s="269"/>
      <c r="O3" s="270"/>
      <c r="P3" s="263"/>
      <c r="Q3" s="264"/>
      <c r="R3" s="263"/>
      <c r="S3" s="264"/>
    </row>
    <row r="4" spans="1:19" ht="42.75" x14ac:dyDescent="0.25">
      <c r="A4" s="125" t="s">
        <v>3</v>
      </c>
      <c r="B4" s="125" t="s">
        <v>4</v>
      </c>
      <c r="C4" s="125" t="s">
        <v>5</v>
      </c>
      <c r="D4" s="125" t="s">
        <v>6</v>
      </c>
      <c r="E4" s="126" t="s">
        <v>7</v>
      </c>
      <c r="F4" s="125" t="s">
        <v>8</v>
      </c>
      <c r="G4" s="127" t="s">
        <v>9</v>
      </c>
      <c r="H4" s="128" t="s">
        <v>40</v>
      </c>
      <c r="I4" s="129" t="s">
        <v>10</v>
      </c>
      <c r="J4" s="263"/>
      <c r="K4" s="264"/>
      <c r="L4" s="263"/>
      <c r="M4" s="264"/>
      <c r="N4" s="269"/>
      <c r="O4" s="270"/>
      <c r="P4" s="263"/>
      <c r="Q4" s="264"/>
      <c r="R4" s="263"/>
      <c r="S4" s="264"/>
    </row>
    <row r="5" spans="1:19" s="8" customFormat="1" ht="15.75" thickBot="1" x14ac:dyDescent="0.3">
      <c r="A5" s="329" t="s">
        <v>31</v>
      </c>
      <c r="B5" s="305"/>
      <c r="C5" s="305"/>
      <c r="D5" s="305"/>
      <c r="E5" s="305"/>
      <c r="F5" s="305"/>
      <c r="G5" s="305"/>
      <c r="H5" s="305"/>
      <c r="I5" s="305"/>
      <c r="J5" s="265"/>
      <c r="K5" s="266"/>
      <c r="L5" s="265"/>
      <c r="M5" s="266"/>
      <c r="N5" s="271"/>
      <c r="O5" s="272"/>
      <c r="P5" s="265"/>
      <c r="Q5" s="266"/>
      <c r="R5" s="265"/>
      <c r="S5" s="266"/>
    </row>
    <row r="6" spans="1:19" ht="66" customHeight="1" x14ac:dyDescent="0.25">
      <c r="A6" s="91">
        <v>1</v>
      </c>
      <c r="B6" s="98" t="s">
        <v>279</v>
      </c>
      <c r="C6" s="98" t="s">
        <v>280</v>
      </c>
      <c r="D6" s="98" t="s">
        <v>281</v>
      </c>
      <c r="E6" s="139">
        <v>20000000</v>
      </c>
      <c r="F6" s="77"/>
      <c r="G6" s="94">
        <f>SUM(J6+L6+N6+P6+R6)</f>
        <v>52</v>
      </c>
      <c r="H6" s="67">
        <v>5000000</v>
      </c>
      <c r="I6" s="67"/>
      <c r="J6" s="316">
        <v>8</v>
      </c>
      <c r="K6" s="317"/>
      <c r="L6" s="316">
        <v>20</v>
      </c>
      <c r="M6" s="317"/>
      <c r="N6" s="342">
        <v>8</v>
      </c>
      <c r="O6" s="343"/>
      <c r="P6" s="316">
        <v>8</v>
      </c>
      <c r="Q6" s="317"/>
      <c r="R6" s="316">
        <v>8</v>
      </c>
      <c r="S6" s="354"/>
    </row>
    <row r="7" spans="1:19" x14ac:dyDescent="0.25">
      <c r="A7" s="121"/>
      <c r="B7" s="289" t="s">
        <v>11</v>
      </c>
      <c r="C7" s="289"/>
      <c r="D7" s="289"/>
      <c r="E7" s="96">
        <f>SUM(E6:E6)</f>
        <v>20000000</v>
      </c>
      <c r="F7" s="130"/>
      <c r="G7" s="94">
        <f>SUM(G6)</f>
        <v>52</v>
      </c>
      <c r="H7" s="2"/>
      <c r="I7" s="2"/>
      <c r="J7" s="320"/>
      <c r="K7" s="320"/>
      <c r="L7" s="320"/>
      <c r="M7" s="320"/>
      <c r="N7" s="320"/>
      <c r="O7" s="320"/>
      <c r="P7" s="320"/>
      <c r="Q7" s="320"/>
      <c r="R7" s="320"/>
      <c r="S7" s="320"/>
    </row>
    <row r="8" spans="1:19" ht="15.75" customHeight="1" x14ac:dyDescent="0.25">
      <c r="A8" s="352" t="s">
        <v>33</v>
      </c>
      <c r="B8" s="206"/>
      <c r="C8" s="206"/>
      <c r="D8" s="206"/>
      <c r="E8" s="206"/>
      <c r="F8" s="206"/>
      <c r="G8" s="206"/>
      <c r="H8" s="206"/>
      <c r="I8" s="207"/>
      <c r="J8" s="353"/>
      <c r="K8" s="353"/>
      <c r="L8" s="353"/>
      <c r="M8" s="353"/>
      <c r="N8" s="353"/>
      <c r="O8" s="353"/>
      <c r="P8" s="353"/>
      <c r="Q8" s="353"/>
      <c r="R8" s="353"/>
      <c r="S8" s="353"/>
    </row>
    <row r="9" spans="1:19" ht="48" customHeight="1" x14ac:dyDescent="0.25">
      <c r="A9" s="91">
        <v>1</v>
      </c>
      <c r="B9" s="98" t="s">
        <v>282</v>
      </c>
      <c r="C9" s="98" t="s">
        <v>51</v>
      </c>
      <c r="D9" s="98" t="s">
        <v>52</v>
      </c>
      <c r="E9" s="139">
        <v>50000000</v>
      </c>
      <c r="F9" s="92"/>
      <c r="G9" s="94">
        <f t="shared" ref="G9:G19" si="0">SUM(J9+L9+N9+P9+R9)</f>
        <v>63</v>
      </c>
      <c r="H9" s="67"/>
      <c r="I9" s="67"/>
      <c r="J9" s="316">
        <v>10</v>
      </c>
      <c r="K9" s="317"/>
      <c r="L9" s="316">
        <v>21</v>
      </c>
      <c r="M9" s="317"/>
      <c r="N9" s="316">
        <v>12</v>
      </c>
      <c r="O9" s="317"/>
      <c r="P9" s="316">
        <v>10</v>
      </c>
      <c r="Q9" s="317"/>
      <c r="R9" s="316">
        <v>10</v>
      </c>
      <c r="S9" s="354"/>
    </row>
    <row r="10" spans="1:19" ht="90" customHeight="1" x14ac:dyDescent="0.25">
      <c r="A10" s="91">
        <v>2</v>
      </c>
      <c r="B10" s="98" t="s">
        <v>283</v>
      </c>
      <c r="C10" s="98" t="s">
        <v>284</v>
      </c>
      <c r="D10" s="98" t="s">
        <v>285</v>
      </c>
      <c r="E10" s="139">
        <v>11100000</v>
      </c>
      <c r="F10" s="92"/>
      <c r="G10" s="94">
        <f t="shared" si="0"/>
        <v>31</v>
      </c>
      <c r="H10" s="67">
        <v>5000000</v>
      </c>
      <c r="I10" s="67"/>
      <c r="J10" s="316">
        <v>7</v>
      </c>
      <c r="K10" s="317"/>
      <c r="L10" s="316">
        <v>10</v>
      </c>
      <c r="M10" s="317"/>
      <c r="N10" s="316">
        <v>5</v>
      </c>
      <c r="O10" s="317"/>
      <c r="P10" s="316">
        <v>5</v>
      </c>
      <c r="Q10" s="317"/>
      <c r="R10" s="316">
        <v>4</v>
      </c>
      <c r="S10" s="354"/>
    </row>
    <row r="11" spans="1:19" ht="63" customHeight="1" x14ac:dyDescent="0.25">
      <c r="A11" s="91">
        <v>3</v>
      </c>
      <c r="B11" s="98" t="s">
        <v>286</v>
      </c>
      <c r="C11" s="98" t="s">
        <v>287</v>
      </c>
      <c r="D11" s="98" t="s">
        <v>288</v>
      </c>
      <c r="E11" s="139">
        <v>35000000</v>
      </c>
      <c r="F11" s="92"/>
      <c r="G11" s="94">
        <f t="shared" si="0"/>
        <v>49</v>
      </c>
      <c r="H11" s="85">
        <v>17000000</v>
      </c>
      <c r="I11" s="85"/>
      <c r="J11" s="316">
        <v>10</v>
      </c>
      <c r="K11" s="317"/>
      <c r="L11" s="316">
        <v>11</v>
      </c>
      <c r="M11" s="317"/>
      <c r="N11" s="316">
        <v>8</v>
      </c>
      <c r="O11" s="317"/>
      <c r="P11" s="316">
        <v>10</v>
      </c>
      <c r="Q11" s="317"/>
      <c r="R11" s="316">
        <v>10</v>
      </c>
      <c r="S11" s="354"/>
    </row>
    <row r="12" spans="1:19" ht="63" customHeight="1" x14ac:dyDescent="0.25">
      <c r="A12" s="91">
        <v>4</v>
      </c>
      <c r="B12" s="98" t="s">
        <v>289</v>
      </c>
      <c r="C12" s="98" t="s">
        <v>290</v>
      </c>
      <c r="D12" s="98" t="s">
        <v>291</v>
      </c>
      <c r="E12" s="139">
        <v>50000000</v>
      </c>
      <c r="F12" s="92"/>
      <c r="G12" s="94">
        <f t="shared" si="0"/>
        <v>63</v>
      </c>
      <c r="H12" s="85"/>
      <c r="I12" s="85"/>
      <c r="J12" s="316">
        <v>10</v>
      </c>
      <c r="K12" s="317"/>
      <c r="L12" s="316">
        <v>21</v>
      </c>
      <c r="M12" s="317"/>
      <c r="N12" s="316">
        <v>12</v>
      </c>
      <c r="O12" s="317"/>
      <c r="P12" s="316">
        <v>10</v>
      </c>
      <c r="Q12" s="317"/>
      <c r="R12" s="316">
        <v>10</v>
      </c>
      <c r="S12" s="354"/>
    </row>
    <row r="13" spans="1:19" ht="63" customHeight="1" x14ac:dyDescent="0.25">
      <c r="A13" s="91">
        <v>5</v>
      </c>
      <c r="B13" s="98" t="s">
        <v>292</v>
      </c>
      <c r="C13" s="98" t="s">
        <v>293</v>
      </c>
      <c r="D13" s="98" t="s">
        <v>294</v>
      </c>
      <c r="E13" s="139">
        <v>14000000</v>
      </c>
      <c r="F13" s="92"/>
      <c r="G13" s="94">
        <f t="shared" si="0"/>
        <v>61</v>
      </c>
      <c r="H13" s="85">
        <v>7000000</v>
      </c>
      <c r="I13" s="85"/>
      <c r="J13" s="316">
        <v>7</v>
      </c>
      <c r="K13" s="317"/>
      <c r="L13" s="316">
        <v>19</v>
      </c>
      <c r="M13" s="317"/>
      <c r="N13" s="316">
        <v>13</v>
      </c>
      <c r="O13" s="317"/>
      <c r="P13" s="316">
        <v>10</v>
      </c>
      <c r="Q13" s="317"/>
      <c r="R13" s="316">
        <v>12</v>
      </c>
      <c r="S13" s="354"/>
    </row>
    <row r="14" spans="1:19" ht="63" customHeight="1" x14ac:dyDescent="0.25">
      <c r="A14" s="91">
        <v>6</v>
      </c>
      <c r="B14" s="98" t="s">
        <v>295</v>
      </c>
      <c r="C14" s="98" t="s">
        <v>296</v>
      </c>
      <c r="D14" s="98" t="s">
        <v>297</v>
      </c>
      <c r="E14" s="139">
        <v>20000000</v>
      </c>
      <c r="F14" s="349"/>
      <c r="G14" s="94">
        <f t="shared" si="0"/>
        <v>30</v>
      </c>
      <c r="H14" s="85"/>
      <c r="I14" s="85"/>
      <c r="J14" s="316">
        <v>5</v>
      </c>
      <c r="K14" s="317"/>
      <c r="L14" s="316">
        <v>10</v>
      </c>
      <c r="M14" s="317"/>
      <c r="N14" s="316">
        <v>4</v>
      </c>
      <c r="O14" s="317"/>
      <c r="P14" s="316">
        <v>4</v>
      </c>
      <c r="Q14" s="317"/>
      <c r="R14" s="316">
        <v>7</v>
      </c>
      <c r="S14" s="354"/>
    </row>
    <row r="15" spans="1:19" ht="62.25" customHeight="1" x14ac:dyDescent="0.25">
      <c r="A15" s="91">
        <v>7</v>
      </c>
      <c r="B15" s="98" t="s">
        <v>298</v>
      </c>
      <c r="C15" s="98" t="s">
        <v>299</v>
      </c>
      <c r="D15" s="98" t="s">
        <v>300</v>
      </c>
      <c r="E15" s="139">
        <v>27980000</v>
      </c>
      <c r="F15" s="350"/>
      <c r="G15" s="94">
        <f t="shared" si="0"/>
        <v>57</v>
      </c>
      <c r="H15" s="67"/>
      <c r="I15" s="67"/>
      <c r="J15" s="316">
        <v>10</v>
      </c>
      <c r="K15" s="317"/>
      <c r="L15" s="316">
        <v>21</v>
      </c>
      <c r="M15" s="317"/>
      <c r="N15" s="316">
        <v>9</v>
      </c>
      <c r="O15" s="317"/>
      <c r="P15" s="316">
        <v>8</v>
      </c>
      <c r="Q15" s="317"/>
      <c r="R15" s="316">
        <v>9</v>
      </c>
      <c r="S15" s="354"/>
    </row>
    <row r="16" spans="1:19" ht="57.75" x14ac:dyDescent="0.25">
      <c r="A16" s="91">
        <v>8</v>
      </c>
      <c r="B16" s="98" t="s">
        <v>301</v>
      </c>
      <c r="C16" s="98" t="s">
        <v>302</v>
      </c>
      <c r="D16" s="98" t="s">
        <v>303</v>
      </c>
      <c r="E16" s="139">
        <v>30000000</v>
      </c>
      <c r="F16" s="351"/>
      <c r="G16" s="94">
        <f t="shared" si="0"/>
        <v>72</v>
      </c>
      <c r="H16" s="80"/>
      <c r="I16" s="80"/>
      <c r="J16" s="316">
        <v>12</v>
      </c>
      <c r="K16" s="317"/>
      <c r="L16" s="316">
        <v>26</v>
      </c>
      <c r="M16" s="317"/>
      <c r="N16" s="316">
        <v>10</v>
      </c>
      <c r="O16" s="317"/>
      <c r="P16" s="316">
        <v>12</v>
      </c>
      <c r="Q16" s="317"/>
      <c r="R16" s="316">
        <v>12</v>
      </c>
      <c r="S16" s="354"/>
    </row>
    <row r="17" spans="1:20" ht="51" customHeight="1" x14ac:dyDescent="0.25">
      <c r="A17" s="91">
        <v>9</v>
      </c>
      <c r="B17" s="98" t="s">
        <v>304</v>
      </c>
      <c r="C17" s="98" t="s">
        <v>305</v>
      </c>
      <c r="D17" s="98" t="s">
        <v>306</v>
      </c>
      <c r="E17" s="139">
        <v>12000000</v>
      </c>
      <c r="F17" s="92"/>
      <c r="G17" s="94">
        <f t="shared" si="0"/>
        <v>57</v>
      </c>
      <c r="H17" s="67"/>
      <c r="I17" s="67"/>
      <c r="J17" s="316">
        <v>11</v>
      </c>
      <c r="K17" s="317"/>
      <c r="L17" s="316">
        <v>20</v>
      </c>
      <c r="M17" s="317"/>
      <c r="N17" s="316">
        <v>9</v>
      </c>
      <c r="O17" s="317"/>
      <c r="P17" s="316">
        <v>8</v>
      </c>
      <c r="Q17" s="317"/>
      <c r="R17" s="316">
        <v>9</v>
      </c>
      <c r="S17" s="354"/>
    </row>
    <row r="18" spans="1:20" ht="51" customHeight="1" x14ac:dyDescent="0.25">
      <c r="A18" s="91">
        <v>10</v>
      </c>
      <c r="B18" s="98" t="s">
        <v>307</v>
      </c>
      <c r="C18" s="98" t="s">
        <v>308</v>
      </c>
      <c r="D18" s="98" t="s">
        <v>309</v>
      </c>
      <c r="E18" s="139">
        <v>13000000</v>
      </c>
      <c r="F18" s="92"/>
      <c r="G18" s="94">
        <f t="shared" si="0"/>
        <v>49</v>
      </c>
      <c r="H18" s="67">
        <v>7000000</v>
      </c>
      <c r="I18" s="67"/>
      <c r="J18" s="316">
        <v>10</v>
      </c>
      <c r="K18" s="317"/>
      <c r="L18" s="316">
        <v>13</v>
      </c>
      <c r="M18" s="317"/>
      <c r="N18" s="316">
        <v>8</v>
      </c>
      <c r="O18" s="317"/>
      <c r="P18" s="316">
        <v>8</v>
      </c>
      <c r="Q18" s="317"/>
      <c r="R18" s="316">
        <v>10</v>
      </c>
      <c r="S18" s="354"/>
    </row>
    <row r="19" spans="1:20" ht="18" x14ac:dyDescent="0.25">
      <c r="A19" s="121"/>
      <c r="B19" s="289" t="s">
        <v>11</v>
      </c>
      <c r="C19" s="289"/>
      <c r="D19" s="289"/>
      <c r="E19" s="96">
        <f>SUM(E9:E18)</f>
        <v>263080000</v>
      </c>
      <c r="F19" s="130"/>
      <c r="G19" s="94">
        <f t="shared" si="0"/>
        <v>0</v>
      </c>
      <c r="H19" s="83">
        <f>SUM(H9:H17)</f>
        <v>29000000</v>
      </c>
      <c r="I19" s="74"/>
      <c r="J19" s="355"/>
      <c r="K19" s="356"/>
      <c r="L19" s="355"/>
      <c r="M19" s="356"/>
      <c r="N19" s="355"/>
      <c r="O19" s="356"/>
      <c r="P19" s="355"/>
      <c r="Q19" s="356"/>
      <c r="R19" s="355"/>
      <c r="S19" s="357"/>
      <c r="T19" s="17"/>
    </row>
    <row r="20" spans="1:20" ht="15.75" x14ac:dyDescent="0.25">
      <c r="A20" s="337" t="s">
        <v>32</v>
      </c>
      <c r="B20" s="338"/>
      <c r="C20" s="338"/>
      <c r="D20" s="338"/>
      <c r="E20" s="338"/>
      <c r="F20" s="338"/>
      <c r="G20" s="338"/>
      <c r="H20" s="338"/>
      <c r="I20" s="339"/>
      <c r="J20" s="353"/>
      <c r="K20" s="353"/>
      <c r="L20" s="353"/>
      <c r="M20" s="353"/>
      <c r="N20" s="353"/>
      <c r="O20" s="353"/>
      <c r="P20" s="353"/>
      <c r="Q20" s="353"/>
      <c r="R20" s="353"/>
      <c r="S20" s="353"/>
    </row>
    <row r="21" spans="1:20" ht="200.25" x14ac:dyDescent="0.25">
      <c r="A21" s="89">
        <v>1</v>
      </c>
      <c r="B21" s="95" t="s">
        <v>310</v>
      </c>
      <c r="C21" s="95" t="s">
        <v>57</v>
      </c>
      <c r="D21" s="95" t="s">
        <v>58</v>
      </c>
      <c r="E21" s="97">
        <v>17750000</v>
      </c>
      <c r="F21" s="95" t="s">
        <v>317</v>
      </c>
      <c r="G21" s="94">
        <f>SUM(J21+L21+N21+P21+R21)</f>
        <v>53</v>
      </c>
      <c r="H21" s="67"/>
      <c r="I21" s="67"/>
      <c r="J21" s="359">
        <v>5</v>
      </c>
      <c r="K21" s="359"/>
      <c r="L21" s="359">
        <v>21</v>
      </c>
      <c r="M21" s="359"/>
      <c r="N21" s="359">
        <v>10</v>
      </c>
      <c r="O21" s="359"/>
      <c r="P21" s="359">
        <v>7</v>
      </c>
      <c r="Q21" s="359"/>
      <c r="R21" s="359">
        <v>10</v>
      </c>
      <c r="S21" s="359"/>
    </row>
    <row r="22" spans="1:20" ht="86.25" customHeight="1" x14ac:dyDescent="0.25">
      <c r="A22" s="89">
        <v>2</v>
      </c>
      <c r="B22" s="95" t="s">
        <v>311</v>
      </c>
      <c r="C22" s="95" t="s">
        <v>312</v>
      </c>
      <c r="D22" s="95" t="s">
        <v>313</v>
      </c>
      <c r="E22" s="97">
        <v>9791500</v>
      </c>
      <c r="F22" s="95" t="s">
        <v>318</v>
      </c>
      <c r="G22" s="94">
        <f>SUM(J22+L22+N22+P22+R22)</f>
        <v>56</v>
      </c>
      <c r="H22" s="67"/>
      <c r="I22" s="67"/>
      <c r="J22" s="280">
        <v>6</v>
      </c>
      <c r="K22" s="280"/>
      <c r="L22" s="280">
        <v>22</v>
      </c>
      <c r="M22" s="280"/>
      <c r="N22" s="280">
        <v>10</v>
      </c>
      <c r="O22" s="280"/>
      <c r="P22" s="280">
        <v>8</v>
      </c>
      <c r="Q22" s="280"/>
      <c r="R22" s="359">
        <v>10</v>
      </c>
      <c r="S22" s="359"/>
    </row>
    <row r="23" spans="1:20" ht="18" x14ac:dyDescent="0.25">
      <c r="A23" s="121"/>
      <c r="B23" s="314" t="s">
        <v>11</v>
      </c>
      <c r="C23" s="314"/>
      <c r="D23" s="314"/>
      <c r="E23" s="96">
        <f>SUM(E21:E22)</f>
        <v>27541500</v>
      </c>
      <c r="F23" s="130"/>
      <c r="G23" s="130">
        <f>SUM(G21)</f>
        <v>53</v>
      </c>
      <c r="H23" s="74">
        <f>SUM(H21)</f>
        <v>0</v>
      </c>
      <c r="I23" s="74"/>
      <c r="J23" s="358"/>
      <c r="K23" s="358"/>
      <c r="L23" s="358"/>
      <c r="M23" s="358"/>
      <c r="N23" s="358"/>
      <c r="O23" s="355"/>
      <c r="P23" s="358"/>
      <c r="Q23" s="358"/>
      <c r="R23" s="358"/>
      <c r="S23" s="355"/>
      <c r="T23" s="17"/>
    </row>
    <row r="24" spans="1:20" ht="29.25" x14ac:dyDescent="0.25">
      <c r="A24" s="132"/>
      <c r="B24" s="133"/>
      <c r="C24" s="106"/>
      <c r="D24" s="106"/>
      <c r="E24" s="37">
        <f>E7+E19+E23</f>
        <v>310621500</v>
      </c>
      <c r="F24" s="106"/>
      <c r="G24" s="64" t="s">
        <v>12</v>
      </c>
      <c r="H24" s="68">
        <f>H7+H19+H23</f>
        <v>29000000</v>
      </c>
      <c r="I24" s="135"/>
      <c r="J24" s="144"/>
      <c r="K24" s="144"/>
      <c r="L24" s="144"/>
      <c r="M24" s="144"/>
      <c r="N24" s="144"/>
      <c r="O24" s="144"/>
      <c r="P24" s="144"/>
      <c r="Q24" s="144"/>
      <c r="R24" s="144"/>
      <c r="S24" s="144"/>
      <c r="T24" s="17"/>
    </row>
    <row r="25" spans="1:20" x14ac:dyDescent="0.25">
      <c r="A25" s="142"/>
      <c r="B25" s="131"/>
      <c r="C25" s="131"/>
      <c r="D25" s="131"/>
      <c r="E25" s="143"/>
      <c r="F25" s="131"/>
      <c r="G25" s="131"/>
      <c r="J25" s="17"/>
      <c r="K25" s="17"/>
      <c r="L25" s="17"/>
      <c r="M25" s="17"/>
      <c r="N25" s="17"/>
      <c r="O25" s="17"/>
      <c r="P25" s="17"/>
      <c r="Q25" s="17"/>
      <c r="R25" s="17"/>
      <c r="S25" s="17"/>
      <c r="T25" s="17"/>
    </row>
    <row r="26" spans="1:20" ht="15.75" x14ac:dyDescent="0.25">
      <c r="A26" s="337" t="s">
        <v>314</v>
      </c>
      <c r="B26" s="338"/>
      <c r="C26" s="338"/>
      <c r="D26" s="338"/>
      <c r="E26" s="338"/>
      <c r="F26" s="338"/>
      <c r="G26" s="338"/>
      <c r="H26" s="338"/>
      <c r="I26" s="339"/>
    </row>
    <row r="27" spans="1:20" x14ac:dyDescent="0.25">
      <c r="A27" s="38"/>
      <c r="B27" s="30" t="s">
        <v>315</v>
      </c>
      <c r="C27" s="18"/>
      <c r="D27" s="18"/>
      <c r="E27" s="20"/>
      <c r="F27" s="18"/>
      <c r="G27" s="18"/>
      <c r="H27" s="18"/>
      <c r="I27" s="18"/>
    </row>
  </sheetData>
  <mergeCells count="106">
    <mergeCell ref="A26:I26"/>
    <mergeCell ref="B23:D23"/>
    <mergeCell ref="J23:K23"/>
    <mergeCell ref="L23:M23"/>
    <mergeCell ref="N23:O23"/>
    <mergeCell ref="P23:Q23"/>
    <mergeCell ref="R23:S23"/>
    <mergeCell ref="J21:K21"/>
    <mergeCell ref="L21:M21"/>
    <mergeCell ref="N21:O21"/>
    <mergeCell ref="P21:Q21"/>
    <mergeCell ref="R21:S21"/>
    <mergeCell ref="J22:K22"/>
    <mergeCell ref="L22:M22"/>
    <mergeCell ref="N22:O22"/>
    <mergeCell ref="P22:Q22"/>
    <mergeCell ref="R22:S22"/>
    <mergeCell ref="A20:I20"/>
    <mergeCell ref="J20:K20"/>
    <mergeCell ref="L20:M20"/>
    <mergeCell ref="N20:O20"/>
    <mergeCell ref="P20:Q20"/>
    <mergeCell ref="R20:S20"/>
    <mergeCell ref="B19:D19"/>
    <mergeCell ref="J19:K19"/>
    <mergeCell ref="L19:M19"/>
    <mergeCell ref="N19:O19"/>
    <mergeCell ref="P19:Q19"/>
    <mergeCell ref="R19:S19"/>
    <mergeCell ref="J17:K17"/>
    <mergeCell ref="L17:M17"/>
    <mergeCell ref="N17:O17"/>
    <mergeCell ref="P17:Q17"/>
    <mergeCell ref="R17:S17"/>
    <mergeCell ref="J18:K18"/>
    <mergeCell ref="L18:M18"/>
    <mergeCell ref="N18:O18"/>
    <mergeCell ref="P18:Q18"/>
    <mergeCell ref="R18:S18"/>
    <mergeCell ref="J15:K15"/>
    <mergeCell ref="L15:M15"/>
    <mergeCell ref="N15:O15"/>
    <mergeCell ref="P15:Q15"/>
    <mergeCell ref="R15:S15"/>
    <mergeCell ref="J16:K16"/>
    <mergeCell ref="L16:M16"/>
    <mergeCell ref="N16:O16"/>
    <mergeCell ref="P16:Q16"/>
    <mergeCell ref="R16:S16"/>
    <mergeCell ref="J13:K13"/>
    <mergeCell ref="L13:M13"/>
    <mergeCell ref="N13:O13"/>
    <mergeCell ref="P13:Q13"/>
    <mergeCell ref="R13:S13"/>
    <mergeCell ref="J14:K14"/>
    <mergeCell ref="L14:M14"/>
    <mergeCell ref="N14:O14"/>
    <mergeCell ref="P14:Q14"/>
    <mergeCell ref="R14:S14"/>
    <mergeCell ref="J11:K11"/>
    <mergeCell ref="L11:M11"/>
    <mergeCell ref="N11:O11"/>
    <mergeCell ref="P11:Q11"/>
    <mergeCell ref="R11:S11"/>
    <mergeCell ref="J12:K12"/>
    <mergeCell ref="L12:M12"/>
    <mergeCell ref="N12:O12"/>
    <mergeCell ref="P12:Q12"/>
    <mergeCell ref="R12:S12"/>
    <mergeCell ref="L7:M7"/>
    <mergeCell ref="N7:O7"/>
    <mergeCell ref="P7:Q7"/>
    <mergeCell ref="J9:K9"/>
    <mergeCell ref="L9:M9"/>
    <mergeCell ref="N9:O9"/>
    <mergeCell ref="P9:Q9"/>
    <mergeCell ref="R9:S9"/>
    <mergeCell ref="J10:K10"/>
    <mergeCell ref="L10:M10"/>
    <mergeCell ref="N10:O10"/>
    <mergeCell ref="P10:Q10"/>
    <mergeCell ref="R10:S10"/>
    <mergeCell ref="F14:F16"/>
    <mergeCell ref="B1:E1"/>
    <mergeCell ref="J1:K5"/>
    <mergeCell ref="L1:M5"/>
    <mergeCell ref="N1:O5"/>
    <mergeCell ref="P1:Q5"/>
    <mergeCell ref="R1:S5"/>
    <mergeCell ref="A2:B2"/>
    <mergeCell ref="B3:C3"/>
    <mergeCell ref="A5:I5"/>
    <mergeCell ref="R7:S7"/>
    <mergeCell ref="A8:I8"/>
    <mergeCell ref="J8:K8"/>
    <mergeCell ref="L8:M8"/>
    <mergeCell ref="N8:O8"/>
    <mergeCell ref="P8:Q8"/>
    <mergeCell ref="R8:S8"/>
    <mergeCell ref="J6:K6"/>
    <mergeCell ref="L6:M6"/>
    <mergeCell ref="N6:O6"/>
    <mergeCell ref="P6:Q6"/>
    <mergeCell ref="R6:S6"/>
    <mergeCell ref="B7:D7"/>
    <mergeCell ref="J7:K7"/>
  </mergeCells>
  <pageMargins left="0.7" right="0.7" top="0.75" bottom="0.75" header="0.3" footer="0.3"/>
  <pageSetup paperSize="9" scale="37" fitToHeight="0"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opLeftCell="A10" zoomScale="70" zoomScaleNormal="70" workbookViewId="0">
      <selection activeCell="L10" sqref="L10:M10"/>
    </sheetView>
  </sheetViews>
  <sheetFormatPr defaultRowHeight="15" x14ac:dyDescent="0.25"/>
  <cols>
    <col min="1" max="1" width="10.140625" style="36" customWidth="1"/>
    <col min="2" max="2" width="34.42578125" customWidth="1"/>
    <col min="3" max="3" width="29.7109375" customWidth="1"/>
    <col min="4" max="4" width="38.28515625" customWidth="1"/>
    <col min="5" max="5" width="15.28515625" style="21" customWidth="1"/>
    <col min="6" max="6" width="22.85546875" bestFit="1" customWidth="1"/>
    <col min="7" max="7" width="15.42578125" customWidth="1"/>
    <col min="8" max="8" width="21.4257812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0</v>
      </c>
      <c r="C1" s="259"/>
      <c r="D1" s="259"/>
      <c r="E1" s="260"/>
      <c r="F1" s="73"/>
      <c r="G1" s="73"/>
      <c r="H1" s="73"/>
      <c r="I1" s="104"/>
      <c r="J1" s="261" t="s">
        <v>21</v>
      </c>
      <c r="K1" s="262"/>
      <c r="L1" s="267" t="s">
        <v>22</v>
      </c>
      <c r="M1" s="262"/>
      <c r="N1" s="261" t="s">
        <v>23</v>
      </c>
      <c r="O1" s="268"/>
      <c r="P1" s="261" t="s">
        <v>325</v>
      </c>
      <c r="Q1" s="262"/>
      <c r="R1" s="261" t="s">
        <v>24</v>
      </c>
      <c r="S1" s="262"/>
    </row>
    <row r="2" spans="1:19" ht="19.5" customHeight="1" x14ac:dyDescent="0.25">
      <c r="A2" s="273" t="s">
        <v>1</v>
      </c>
      <c r="B2" s="274"/>
      <c r="C2" s="108"/>
      <c r="D2" s="110"/>
      <c r="E2" s="111"/>
      <c r="F2" s="105"/>
      <c r="G2" s="105"/>
      <c r="H2" s="73"/>
      <c r="I2" s="104"/>
      <c r="J2" s="263"/>
      <c r="K2" s="264"/>
      <c r="L2" s="263"/>
      <c r="M2" s="264"/>
      <c r="N2" s="269"/>
      <c r="O2" s="270"/>
      <c r="P2" s="263"/>
      <c r="Q2" s="264"/>
      <c r="R2" s="263"/>
      <c r="S2" s="264"/>
    </row>
    <row r="3" spans="1:19" ht="42.75" customHeight="1" x14ac:dyDescent="0.25">
      <c r="A3" s="91"/>
      <c r="B3" s="275" t="s">
        <v>335</v>
      </c>
      <c r="C3" s="276"/>
      <c r="D3" s="113" t="s">
        <v>2</v>
      </c>
      <c r="E3" s="111"/>
      <c r="F3" s="106"/>
      <c r="G3" s="105"/>
      <c r="H3" s="73"/>
      <c r="I3" s="104"/>
      <c r="J3" s="263"/>
      <c r="K3" s="264"/>
      <c r="L3" s="263"/>
      <c r="M3" s="264"/>
      <c r="N3" s="269"/>
      <c r="O3" s="270"/>
      <c r="P3" s="263"/>
      <c r="Q3" s="264"/>
      <c r="R3" s="263"/>
      <c r="S3" s="264"/>
    </row>
    <row r="4" spans="1:19" ht="42.75" x14ac:dyDescent="0.25">
      <c r="A4" s="125" t="s">
        <v>3</v>
      </c>
      <c r="B4" s="125" t="s">
        <v>4</v>
      </c>
      <c r="C4" s="125" t="s">
        <v>5</v>
      </c>
      <c r="D4" s="125" t="s">
        <v>6</v>
      </c>
      <c r="E4" s="126" t="s">
        <v>7</v>
      </c>
      <c r="F4" s="125" t="s">
        <v>8</v>
      </c>
      <c r="G4" s="127" t="s">
        <v>9</v>
      </c>
      <c r="H4" s="128" t="s">
        <v>40</v>
      </c>
      <c r="I4" s="129" t="s">
        <v>10</v>
      </c>
      <c r="J4" s="263"/>
      <c r="K4" s="264"/>
      <c r="L4" s="263"/>
      <c r="M4" s="264"/>
      <c r="N4" s="269"/>
      <c r="O4" s="270"/>
      <c r="P4" s="263"/>
      <c r="Q4" s="264"/>
      <c r="R4" s="263"/>
      <c r="S4" s="264"/>
    </row>
    <row r="5" spans="1:19" s="8" customFormat="1" ht="15.75" thickBot="1" x14ac:dyDescent="0.3">
      <c r="A5" s="329" t="s">
        <v>31</v>
      </c>
      <c r="B5" s="305"/>
      <c r="C5" s="305"/>
      <c r="D5" s="305"/>
      <c r="E5" s="305"/>
      <c r="F5" s="305"/>
      <c r="G5" s="305"/>
      <c r="H5" s="305"/>
      <c r="I5" s="305"/>
      <c r="J5" s="265"/>
      <c r="K5" s="266"/>
      <c r="L5" s="265"/>
      <c r="M5" s="266"/>
      <c r="N5" s="271"/>
      <c r="O5" s="272"/>
      <c r="P5" s="265"/>
      <c r="Q5" s="266"/>
      <c r="R5" s="265"/>
      <c r="S5" s="266"/>
    </row>
    <row r="6" spans="1:19" ht="66" customHeight="1" x14ac:dyDescent="0.3">
      <c r="A6" s="91">
        <v>1</v>
      </c>
      <c r="B6" s="98" t="s">
        <v>279</v>
      </c>
      <c r="C6" s="98" t="s">
        <v>280</v>
      </c>
      <c r="D6" s="98" t="s">
        <v>281</v>
      </c>
      <c r="E6" s="139">
        <v>20000000</v>
      </c>
      <c r="F6" s="77"/>
      <c r="G6" s="94">
        <f>SUM(J6+L6+N6+P6+R6)</f>
        <v>69</v>
      </c>
      <c r="H6" s="67">
        <v>5000000</v>
      </c>
      <c r="I6" s="67"/>
      <c r="J6" s="361">
        <v>8</v>
      </c>
      <c r="K6" s="362"/>
      <c r="L6" s="361">
        <v>35</v>
      </c>
      <c r="M6" s="362"/>
      <c r="N6" s="361">
        <v>9</v>
      </c>
      <c r="O6" s="362"/>
      <c r="P6" s="361">
        <v>8</v>
      </c>
      <c r="Q6" s="362"/>
      <c r="R6" s="361">
        <v>9</v>
      </c>
      <c r="S6" s="363"/>
    </row>
    <row r="7" spans="1:19" ht="18.75" x14ac:dyDescent="0.3">
      <c r="A7" s="121"/>
      <c r="B7" s="289" t="s">
        <v>11</v>
      </c>
      <c r="C7" s="289"/>
      <c r="D7" s="289"/>
      <c r="E7" s="96">
        <f>SUM(E6:E6)</f>
        <v>20000000</v>
      </c>
      <c r="F7" s="130"/>
      <c r="G7" s="94">
        <f>SUM(G6)</f>
        <v>69</v>
      </c>
      <c r="H7" s="83">
        <f>SUM(H6)</f>
        <v>5000000</v>
      </c>
      <c r="I7" s="74"/>
      <c r="J7" s="360"/>
      <c r="K7" s="360"/>
      <c r="L7" s="360"/>
      <c r="M7" s="360"/>
      <c r="N7" s="360"/>
      <c r="O7" s="360"/>
      <c r="P7" s="360"/>
      <c r="Q7" s="360"/>
      <c r="R7" s="360"/>
      <c r="S7" s="360"/>
    </row>
    <row r="8" spans="1:19" ht="15.75" customHeight="1" x14ac:dyDescent="0.25">
      <c r="A8" s="352" t="s">
        <v>33</v>
      </c>
      <c r="B8" s="206"/>
      <c r="C8" s="206"/>
      <c r="D8" s="206"/>
      <c r="E8" s="206"/>
      <c r="F8" s="206"/>
      <c r="G8" s="206"/>
      <c r="H8" s="206"/>
      <c r="I8" s="207"/>
      <c r="J8" s="353"/>
      <c r="K8" s="353"/>
      <c r="L8" s="353"/>
      <c r="M8" s="353"/>
      <c r="N8" s="353"/>
      <c r="O8" s="353"/>
      <c r="P8" s="353"/>
      <c r="Q8" s="353"/>
      <c r="R8" s="353"/>
      <c r="S8" s="353"/>
    </row>
    <row r="9" spans="1:19" ht="48" customHeight="1" x14ac:dyDescent="0.3">
      <c r="A9" s="91">
        <v>1</v>
      </c>
      <c r="B9" s="98" t="s">
        <v>282</v>
      </c>
      <c r="C9" s="98" t="s">
        <v>51</v>
      </c>
      <c r="D9" s="98" t="s">
        <v>52</v>
      </c>
      <c r="E9" s="139">
        <v>50000000</v>
      </c>
      <c r="F9" s="92"/>
      <c r="G9" s="94">
        <f t="shared" ref="G9:G19" si="0">SUM(J9+L9+N9+P9+R9)</f>
        <v>73</v>
      </c>
      <c r="H9" s="81">
        <v>5000000</v>
      </c>
      <c r="I9" s="81"/>
      <c r="J9" s="364">
        <v>8</v>
      </c>
      <c r="K9" s="365"/>
      <c r="L9" s="364">
        <v>40</v>
      </c>
      <c r="M9" s="365"/>
      <c r="N9" s="364">
        <v>9</v>
      </c>
      <c r="O9" s="365"/>
      <c r="P9" s="364">
        <v>8</v>
      </c>
      <c r="Q9" s="365"/>
      <c r="R9" s="364">
        <v>8</v>
      </c>
      <c r="S9" s="366"/>
    </row>
    <row r="10" spans="1:19" ht="90" customHeight="1" x14ac:dyDescent="0.3">
      <c r="A10" s="91">
        <v>2</v>
      </c>
      <c r="B10" s="98" t="s">
        <v>283</v>
      </c>
      <c r="C10" s="98" t="s">
        <v>284</v>
      </c>
      <c r="D10" s="98" t="s">
        <v>285</v>
      </c>
      <c r="E10" s="139">
        <v>11100000</v>
      </c>
      <c r="F10" s="92"/>
      <c r="G10" s="94">
        <f t="shared" si="0"/>
        <v>70</v>
      </c>
      <c r="H10" s="81">
        <v>5000000</v>
      </c>
      <c r="I10" s="81"/>
      <c r="J10" s="364">
        <v>8</v>
      </c>
      <c r="K10" s="365"/>
      <c r="L10" s="364">
        <v>38</v>
      </c>
      <c r="M10" s="365"/>
      <c r="N10" s="364">
        <v>8</v>
      </c>
      <c r="O10" s="365"/>
      <c r="P10" s="364">
        <v>8</v>
      </c>
      <c r="Q10" s="365"/>
      <c r="R10" s="364">
        <v>8</v>
      </c>
      <c r="S10" s="366"/>
    </row>
    <row r="11" spans="1:19" ht="63" customHeight="1" x14ac:dyDescent="0.3">
      <c r="A11" s="91">
        <v>3</v>
      </c>
      <c r="B11" s="98" t="s">
        <v>286</v>
      </c>
      <c r="C11" s="98" t="s">
        <v>287</v>
      </c>
      <c r="D11" s="98" t="s">
        <v>288</v>
      </c>
      <c r="E11" s="139">
        <v>35000000</v>
      </c>
      <c r="F11" s="92"/>
      <c r="G11" s="94">
        <f t="shared" si="0"/>
        <v>50</v>
      </c>
      <c r="H11" s="146">
        <v>20000000</v>
      </c>
      <c r="I11" s="146"/>
      <c r="J11" s="364">
        <v>6</v>
      </c>
      <c r="K11" s="365"/>
      <c r="L11" s="364">
        <v>24</v>
      </c>
      <c r="M11" s="365"/>
      <c r="N11" s="364">
        <v>7</v>
      </c>
      <c r="O11" s="365"/>
      <c r="P11" s="364">
        <v>6</v>
      </c>
      <c r="Q11" s="365"/>
      <c r="R11" s="364">
        <v>7</v>
      </c>
      <c r="S11" s="366"/>
    </row>
    <row r="12" spans="1:19" ht="63" customHeight="1" x14ac:dyDescent="0.3">
      <c r="A12" s="91">
        <v>4</v>
      </c>
      <c r="B12" s="98" t="s">
        <v>289</v>
      </c>
      <c r="C12" s="98" t="s">
        <v>290</v>
      </c>
      <c r="D12" s="98" t="s">
        <v>291</v>
      </c>
      <c r="E12" s="139">
        <v>50000000</v>
      </c>
      <c r="F12" s="92"/>
      <c r="G12" s="94">
        <f t="shared" si="0"/>
        <v>71</v>
      </c>
      <c r="H12" s="146">
        <v>5000000</v>
      </c>
      <c r="I12" s="146"/>
      <c r="J12" s="364">
        <v>7</v>
      </c>
      <c r="K12" s="365"/>
      <c r="L12" s="364">
        <v>38</v>
      </c>
      <c r="M12" s="365"/>
      <c r="N12" s="364">
        <v>10</v>
      </c>
      <c r="O12" s="365"/>
      <c r="P12" s="364">
        <v>8</v>
      </c>
      <c r="Q12" s="365"/>
      <c r="R12" s="364">
        <v>8</v>
      </c>
      <c r="S12" s="366"/>
    </row>
    <row r="13" spans="1:19" ht="63" customHeight="1" x14ac:dyDescent="0.3">
      <c r="A13" s="91">
        <v>5</v>
      </c>
      <c r="B13" s="98" t="s">
        <v>292</v>
      </c>
      <c r="C13" s="98" t="s">
        <v>293</v>
      </c>
      <c r="D13" s="98" t="s">
        <v>294</v>
      </c>
      <c r="E13" s="139">
        <v>14000000</v>
      </c>
      <c r="F13" s="92"/>
      <c r="G13" s="94">
        <f t="shared" si="0"/>
        <v>79</v>
      </c>
      <c r="H13" s="146">
        <v>5000000</v>
      </c>
      <c r="I13" s="146"/>
      <c r="J13" s="364">
        <v>8</v>
      </c>
      <c r="K13" s="365"/>
      <c r="L13" s="364">
        <v>42</v>
      </c>
      <c r="M13" s="365"/>
      <c r="N13" s="364">
        <v>11</v>
      </c>
      <c r="O13" s="365"/>
      <c r="P13" s="364">
        <v>9</v>
      </c>
      <c r="Q13" s="365"/>
      <c r="R13" s="364">
        <v>9</v>
      </c>
      <c r="S13" s="366"/>
    </row>
    <row r="14" spans="1:19" ht="63" customHeight="1" x14ac:dyDescent="0.3">
      <c r="A14" s="91">
        <v>6</v>
      </c>
      <c r="B14" s="98" t="s">
        <v>295</v>
      </c>
      <c r="C14" s="98" t="s">
        <v>296</v>
      </c>
      <c r="D14" s="98" t="s">
        <v>297</v>
      </c>
      <c r="E14" s="139">
        <v>20000000</v>
      </c>
      <c r="F14" s="92"/>
      <c r="G14" s="94">
        <f t="shared" si="0"/>
        <v>49</v>
      </c>
      <c r="H14" s="146">
        <v>5000000</v>
      </c>
      <c r="I14" s="146"/>
      <c r="J14" s="364">
        <v>6</v>
      </c>
      <c r="K14" s="365"/>
      <c r="L14" s="364">
        <v>25</v>
      </c>
      <c r="M14" s="365"/>
      <c r="N14" s="364">
        <v>6</v>
      </c>
      <c r="O14" s="365"/>
      <c r="P14" s="364">
        <v>6</v>
      </c>
      <c r="Q14" s="365"/>
      <c r="R14" s="364">
        <v>6</v>
      </c>
      <c r="S14" s="366"/>
    </row>
    <row r="15" spans="1:19" ht="62.25" customHeight="1" x14ac:dyDescent="0.3">
      <c r="A15" s="91">
        <v>7</v>
      </c>
      <c r="B15" s="98" t="s">
        <v>298</v>
      </c>
      <c r="C15" s="98" t="s">
        <v>299</v>
      </c>
      <c r="D15" s="98" t="s">
        <v>300</v>
      </c>
      <c r="E15" s="139">
        <v>27980000</v>
      </c>
      <c r="F15" s="92"/>
      <c r="G15" s="94">
        <f t="shared" si="0"/>
        <v>61</v>
      </c>
      <c r="H15" s="81">
        <v>0</v>
      </c>
      <c r="I15" s="81"/>
      <c r="J15" s="364">
        <v>6</v>
      </c>
      <c r="K15" s="365"/>
      <c r="L15" s="364">
        <v>38</v>
      </c>
      <c r="M15" s="365"/>
      <c r="N15" s="364">
        <v>6</v>
      </c>
      <c r="O15" s="365"/>
      <c r="P15" s="364">
        <v>5</v>
      </c>
      <c r="Q15" s="365"/>
      <c r="R15" s="364">
        <v>6</v>
      </c>
      <c r="S15" s="366"/>
    </row>
    <row r="16" spans="1:19" ht="58.5" x14ac:dyDescent="0.3">
      <c r="A16" s="91">
        <v>8</v>
      </c>
      <c r="B16" s="98" t="s">
        <v>301</v>
      </c>
      <c r="C16" s="98" t="s">
        <v>302</v>
      </c>
      <c r="D16" s="98" t="s">
        <v>303</v>
      </c>
      <c r="E16" s="139">
        <v>30000000</v>
      </c>
      <c r="F16" s="92"/>
      <c r="G16" s="94">
        <f t="shared" si="0"/>
        <v>77</v>
      </c>
      <c r="H16" s="148">
        <v>5000000</v>
      </c>
      <c r="I16" s="148"/>
      <c r="J16" s="364">
        <v>8</v>
      </c>
      <c r="K16" s="365"/>
      <c r="L16" s="364">
        <v>42</v>
      </c>
      <c r="M16" s="365"/>
      <c r="N16" s="364">
        <v>10</v>
      </c>
      <c r="O16" s="365"/>
      <c r="P16" s="364">
        <v>8</v>
      </c>
      <c r="Q16" s="365"/>
      <c r="R16" s="364">
        <v>9</v>
      </c>
      <c r="S16" s="366"/>
    </row>
    <row r="17" spans="1:20" ht="51" customHeight="1" x14ac:dyDescent="0.3">
      <c r="A17" s="91">
        <v>9</v>
      </c>
      <c r="B17" s="98" t="s">
        <v>304</v>
      </c>
      <c r="C17" s="98" t="s">
        <v>305</v>
      </c>
      <c r="D17" s="98" t="s">
        <v>306</v>
      </c>
      <c r="E17" s="139">
        <v>12000000</v>
      </c>
      <c r="F17" s="92"/>
      <c r="G17" s="94">
        <f t="shared" si="0"/>
        <v>65</v>
      </c>
      <c r="H17" s="81">
        <v>0</v>
      </c>
      <c r="I17" s="81"/>
      <c r="J17" s="364">
        <v>7</v>
      </c>
      <c r="K17" s="365"/>
      <c r="L17" s="364">
        <v>36</v>
      </c>
      <c r="M17" s="365"/>
      <c r="N17" s="364">
        <v>7</v>
      </c>
      <c r="O17" s="365"/>
      <c r="P17" s="364">
        <v>8</v>
      </c>
      <c r="Q17" s="365"/>
      <c r="R17" s="364">
        <v>7</v>
      </c>
      <c r="S17" s="366"/>
    </row>
    <row r="18" spans="1:20" ht="51" customHeight="1" x14ac:dyDescent="0.3">
      <c r="A18" s="91">
        <v>10</v>
      </c>
      <c r="B18" s="98" t="s">
        <v>307</v>
      </c>
      <c r="C18" s="98" t="s">
        <v>308</v>
      </c>
      <c r="D18" s="98" t="s">
        <v>309</v>
      </c>
      <c r="E18" s="139">
        <v>13000000</v>
      </c>
      <c r="F18" s="92"/>
      <c r="G18" s="94">
        <f t="shared" si="0"/>
        <v>49</v>
      </c>
      <c r="H18" s="81">
        <v>10000000</v>
      </c>
      <c r="I18" s="81"/>
      <c r="J18" s="364">
        <v>6</v>
      </c>
      <c r="K18" s="365"/>
      <c r="L18" s="364">
        <v>24</v>
      </c>
      <c r="M18" s="365"/>
      <c r="N18" s="364">
        <v>7</v>
      </c>
      <c r="O18" s="365"/>
      <c r="P18" s="364">
        <v>6</v>
      </c>
      <c r="Q18" s="365"/>
      <c r="R18" s="364">
        <v>6</v>
      </c>
      <c r="S18" s="366"/>
    </row>
    <row r="19" spans="1:20" ht="18.75" x14ac:dyDescent="0.3">
      <c r="A19" s="121"/>
      <c r="B19" s="289" t="s">
        <v>11</v>
      </c>
      <c r="C19" s="289"/>
      <c r="D19" s="289"/>
      <c r="E19" s="96">
        <f>SUM(E9:E18)</f>
        <v>263080000</v>
      </c>
      <c r="F19" s="130"/>
      <c r="G19" s="94">
        <f t="shared" si="0"/>
        <v>0</v>
      </c>
      <c r="H19" s="82">
        <f>SUM(H9:H17)</f>
        <v>50000000</v>
      </c>
      <c r="I19" s="147"/>
      <c r="J19" s="367"/>
      <c r="K19" s="368"/>
      <c r="L19" s="367"/>
      <c r="M19" s="368"/>
      <c r="N19" s="367"/>
      <c r="O19" s="368"/>
      <c r="P19" s="367"/>
      <c r="Q19" s="368"/>
      <c r="R19" s="367"/>
      <c r="S19" s="369"/>
      <c r="T19" s="17"/>
    </row>
    <row r="20" spans="1:20" ht="15.75" x14ac:dyDescent="0.25">
      <c r="A20" s="337" t="s">
        <v>32</v>
      </c>
      <c r="B20" s="338"/>
      <c r="C20" s="338"/>
      <c r="D20" s="338"/>
      <c r="E20" s="338"/>
      <c r="F20" s="338"/>
      <c r="G20" s="338"/>
      <c r="H20" s="338"/>
      <c r="I20" s="339"/>
      <c r="J20" s="353"/>
      <c r="K20" s="353"/>
      <c r="L20" s="353"/>
      <c r="M20" s="353"/>
      <c r="N20" s="353"/>
      <c r="O20" s="353"/>
      <c r="P20" s="353"/>
      <c r="Q20" s="353"/>
      <c r="R20" s="353"/>
      <c r="S20" s="353"/>
    </row>
    <row r="21" spans="1:20" ht="200.25" x14ac:dyDescent="0.25">
      <c r="A21" s="89">
        <v>1</v>
      </c>
      <c r="B21" s="95" t="s">
        <v>310</v>
      </c>
      <c r="C21" s="95" t="s">
        <v>57</v>
      </c>
      <c r="D21" s="95" t="s">
        <v>58</v>
      </c>
      <c r="E21" s="97">
        <v>17750000</v>
      </c>
      <c r="F21" s="95" t="s">
        <v>317</v>
      </c>
      <c r="G21" s="94">
        <f>SUM(J21+L21+N21+P21+R21)</f>
        <v>0</v>
      </c>
      <c r="H21" s="145">
        <f>SUM(K21+M21+O21+Q21+S21)</f>
        <v>0</v>
      </c>
      <c r="I21" s="2">
        <v>0</v>
      </c>
      <c r="J21" s="371"/>
      <c r="K21" s="371"/>
      <c r="L21" s="371"/>
      <c r="M21" s="371"/>
      <c r="N21" s="371"/>
      <c r="O21" s="371"/>
      <c r="P21" s="371"/>
      <c r="Q21" s="371"/>
      <c r="R21" s="371"/>
      <c r="S21" s="371"/>
      <c r="T21" s="55"/>
    </row>
    <row r="22" spans="1:20" ht="86.25" x14ac:dyDescent="0.25">
      <c r="A22" s="89">
        <v>2</v>
      </c>
      <c r="B22" s="95" t="s">
        <v>311</v>
      </c>
      <c r="C22" s="95" t="s">
        <v>312</v>
      </c>
      <c r="D22" s="95" t="s">
        <v>313</v>
      </c>
      <c r="E22" s="97">
        <v>9791500</v>
      </c>
      <c r="F22" s="95" t="s">
        <v>318</v>
      </c>
      <c r="G22" s="94">
        <f>SUM(J22+L22+N22+P22+R22)</f>
        <v>0</v>
      </c>
      <c r="H22" s="145">
        <f>SUM(K22+M22+O22+Q22+S22)</f>
        <v>0</v>
      </c>
      <c r="I22" s="2">
        <v>0</v>
      </c>
      <c r="J22" s="371"/>
      <c r="K22" s="371"/>
      <c r="L22" s="371"/>
      <c r="M22" s="371"/>
      <c r="N22" s="371"/>
      <c r="O22" s="371"/>
      <c r="P22" s="371"/>
      <c r="Q22" s="371"/>
      <c r="R22" s="371"/>
      <c r="S22" s="371"/>
      <c r="T22" s="55"/>
    </row>
    <row r="23" spans="1:20" x14ac:dyDescent="0.25">
      <c r="A23" s="121"/>
      <c r="B23" s="314" t="s">
        <v>11</v>
      </c>
      <c r="C23" s="314"/>
      <c r="D23" s="314"/>
      <c r="E23" s="96">
        <f>SUM(E21:E22)</f>
        <v>27541500</v>
      </c>
      <c r="F23" s="130"/>
      <c r="G23" s="130">
        <f>SUM(G21)</f>
        <v>0</v>
      </c>
      <c r="H23" s="2">
        <f>SUM(H21)</f>
        <v>0</v>
      </c>
      <c r="I23" s="2"/>
      <c r="J23" s="370"/>
      <c r="K23" s="370"/>
      <c r="L23" s="370"/>
      <c r="M23" s="370"/>
      <c r="N23" s="370"/>
      <c r="O23" s="370"/>
      <c r="P23" s="370"/>
      <c r="Q23" s="370"/>
      <c r="R23" s="370"/>
      <c r="S23" s="370"/>
      <c r="T23" s="17"/>
    </row>
    <row r="24" spans="1:20" ht="29.25" x14ac:dyDescent="0.25">
      <c r="A24" s="132"/>
      <c r="B24" s="133"/>
      <c r="C24" s="106"/>
      <c r="D24" s="106"/>
      <c r="E24" s="37">
        <f>E7+E19+E23</f>
        <v>310621500</v>
      </c>
      <c r="F24" s="106"/>
      <c r="G24" s="64" t="s">
        <v>12</v>
      </c>
      <c r="H24" s="68">
        <f>H7+H19+H23</f>
        <v>55000000</v>
      </c>
      <c r="I24" s="1"/>
      <c r="J24" s="14"/>
      <c r="K24" s="14"/>
      <c r="L24" s="14"/>
      <c r="M24" s="14"/>
      <c r="N24" s="14"/>
      <c r="O24" s="14"/>
      <c r="P24" s="14"/>
      <c r="Q24" s="14"/>
      <c r="R24" s="14"/>
      <c r="S24" s="14"/>
      <c r="T24" s="17"/>
    </row>
    <row r="25" spans="1:20" x14ac:dyDescent="0.25">
      <c r="J25" s="17"/>
      <c r="K25" s="17"/>
      <c r="L25" s="17"/>
      <c r="M25" s="17"/>
      <c r="N25" s="17"/>
      <c r="O25" s="17"/>
      <c r="P25" s="17"/>
      <c r="Q25" s="17"/>
      <c r="R25" s="17"/>
      <c r="S25" s="17"/>
      <c r="T25" s="17"/>
    </row>
    <row r="26" spans="1:20" ht="15.75" x14ac:dyDescent="0.25">
      <c r="A26" s="337" t="s">
        <v>314</v>
      </c>
      <c r="B26" s="338"/>
      <c r="C26" s="338"/>
      <c r="D26" s="338"/>
      <c r="E26" s="338"/>
      <c r="F26" s="338"/>
      <c r="G26" s="338"/>
      <c r="H26" s="338"/>
      <c r="I26" s="339"/>
    </row>
    <row r="27" spans="1:20" x14ac:dyDescent="0.25">
      <c r="A27" s="38"/>
      <c r="B27" s="30" t="s">
        <v>315</v>
      </c>
      <c r="C27" s="18"/>
      <c r="D27" s="18"/>
      <c r="E27" s="20"/>
      <c r="F27" s="18"/>
      <c r="G27" s="18"/>
      <c r="H27" s="18"/>
      <c r="I27" s="18"/>
    </row>
  </sheetData>
  <mergeCells count="105">
    <mergeCell ref="A26:I26"/>
    <mergeCell ref="B23:D23"/>
    <mergeCell ref="J23:K23"/>
    <mergeCell ref="L23:M23"/>
    <mergeCell ref="N23:O23"/>
    <mergeCell ref="P23:Q23"/>
    <mergeCell ref="R23:S23"/>
    <mergeCell ref="J21:K21"/>
    <mergeCell ref="L21:M21"/>
    <mergeCell ref="N21:O21"/>
    <mergeCell ref="P21:Q21"/>
    <mergeCell ref="R21:S21"/>
    <mergeCell ref="J22:K22"/>
    <mergeCell ref="L22:M22"/>
    <mergeCell ref="N22:O22"/>
    <mergeCell ref="P22:Q22"/>
    <mergeCell ref="R22:S22"/>
    <mergeCell ref="A20:I20"/>
    <mergeCell ref="J20:K20"/>
    <mergeCell ref="L20:M20"/>
    <mergeCell ref="N20:O20"/>
    <mergeCell ref="P20:Q20"/>
    <mergeCell ref="R20:S20"/>
    <mergeCell ref="B19:D19"/>
    <mergeCell ref="J19:K19"/>
    <mergeCell ref="L19:M19"/>
    <mergeCell ref="N19:O19"/>
    <mergeCell ref="P19:Q19"/>
    <mergeCell ref="R19:S19"/>
    <mergeCell ref="J17:K17"/>
    <mergeCell ref="L17:M17"/>
    <mergeCell ref="N17:O17"/>
    <mergeCell ref="P17:Q17"/>
    <mergeCell ref="R17:S17"/>
    <mergeCell ref="J18:K18"/>
    <mergeCell ref="L18:M18"/>
    <mergeCell ref="N18:O18"/>
    <mergeCell ref="P18:Q18"/>
    <mergeCell ref="R18:S18"/>
    <mergeCell ref="J15:K15"/>
    <mergeCell ref="L15:M15"/>
    <mergeCell ref="N15:O15"/>
    <mergeCell ref="P15:Q15"/>
    <mergeCell ref="R15:S15"/>
    <mergeCell ref="J16:K16"/>
    <mergeCell ref="L16:M16"/>
    <mergeCell ref="N16:O16"/>
    <mergeCell ref="P16:Q16"/>
    <mergeCell ref="R16:S16"/>
    <mergeCell ref="J13:K13"/>
    <mergeCell ref="L13:M13"/>
    <mergeCell ref="N13:O13"/>
    <mergeCell ref="P13:Q13"/>
    <mergeCell ref="R13:S13"/>
    <mergeCell ref="J14:K14"/>
    <mergeCell ref="L14:M14"/>
    <mergeCell ref="N14:O14"/>
    <mergeCell ref="P14:Q14"/>
    <mergeCell ref="R14:S14"/>
    <mergeCell ref="J11:K11"/>
    <mergeCell ref="L11:M11"/>
    <mergeCell ref="N11:O11"/>
    <mergeCell ref="P11:Q11"/>
    <mergeCell ref="R11:S11"/>
    <mergeCell ref="J12:K12"/>
    <mergeCell ref="L12:M12"/>
    <mergeCell ref="N12:O12"/>
    <mergeCell ref="P12:Q12"/>
    <mergeCell ref="R12:S12"/>
    <mergeCell ref="J9:K9"/>
    <mergeCell ref="L9:M9"/>
    <mergeCell ref="N9:O9"/>
    <mergeCell ref="P9:Q9"/>
    <mergeCell ref="R9:S9"/>
    <mergeCell ref="J10:K10"/>
    <mergeCell ref="L10:M10"/>
    <mergeCell ref="N10:O10"/>
    <mergeCell ref="P10:Q10"/>
    <mergeCell ref="R10:S10"/>
    <mergeCell ref="R7:S7"/>
    <mergeCell ref="A8:I8"/>
    <mergeCell ref="J8:K8"/>
    <mergeCell ref="L8:M8"/>
    <mergeCell ref="N8:O8"/>
    <mergeCell ref="P8:Q8"/>
    <mergeCell ref="R8:S8"/>
    <mergeCell ref="J6:K6"/>
    <mergeCell ref="L6:M6"/>
    <mergeCell ref="N6:O6"/>
    <mergeCell ref="P6:Q6"/>
    <mergeCell ref="R6:S6"/>
    <mergeCell ref="B7:D7"/>
    <mergeCell ref="J7:K7"/>
    <mergeCell ref="L7:M7"/>
    <mergeCell ref="N7:O7"/>
    <mergeCell ref="P7:Q7"/>
    <mergeCell ref="B1:E1"/>
    <mergeCell ref="J1:K5"/>
    <mergeCell ref="L1:M5"/>
    <mergeCell ref="N1:O5"/>
    <mergeCell ref="P1:Q5"/>
    <mergeCell ref="R1:S5"/>
    <mergeCell ref="A2:B2"/>
    <mergeCell ref="B3:C3"/>
    <mergeCell ref="A5:I5"/>
  </mergeCells>
  <pageMargins left="0.7" right="0.7" top="0.75" bottom="0.75" header="0.3" footer="0.3"/>
  <pageSetup paperSize="9" scale="37" fitToHeight="0"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opLeftCell="A3" zoomScale="70" zoomScaleNormal="70" workbookViewId="0">
      <selection activeCell="J10" sqref="J10:K10"/>
    </sheetView>
  </sheetViews>
  <sheetFormatPr defaultRowHeight="15" x14ac:dyDescent="0.25"/>
  <cols>
    <col min="1" max="1" width="10.140625" style="36" customWidth="1"/>
    <col min="2" max="2" width="34.42578125" customWidth="1"/>
    <col min="3" max="3" width="29.7109375" customWidth="1"/>
    <col min="4" max="4" width="38.28515625" customWidth="1"/>
    <col min="5" max="5" width="15.28515625" style="21" customWidth="1"/>
    <col min="6" max="6" width="22.85546875" bestFit="1" customWidth="1"/>
    <col min="7" max="7" width="15.42578125" customWidth="1"/>
    <col min="8" max="8" width="21.4257812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0</v>
      </c>
      <c r="C1" s="259"/>
      <c r="D1" s="259"/>
      <c r="E1" s="260"/>
      <c r="F1" s="73"/>
      <c r="G1" s="73"/>
      <c r="H1" s="73"/>
      <c r="I1" s="104"/>
      <c r="J1" s="261" t="s">
        <v>21</v>
      </c>
      <c r="K1" s="262"/>
      <c r="L1" s="267" t="s">
        <v>22</v>
      </c>
      <c r="M1" s="262"/>
      <c r="N1" s="261" t="s">
        <v>23</v>
      </c>
      <c r="O1" s="268"/>
      <c r="P1" s="261" t="s">
        <v>325</v>
      </c>
      <c r="Q1" s="262"/>
      <c r="R1" s="261" t="s">
        <v>24</v>
      </c>
      <c r="S1" s="262"/>
    </row>
    <row r="2" spans="1:19" ht="19.5" customHeight="1" x14ac:dyDescent="0.25">
      <c r="A2" s="273" t="s">
        <v>1</v>
      </c>
      <c r="B2" s="274"/>
      <c r="C2" s="108"/>
      <c r="D2" s="110"/>
      <c r="E2" s="111"/>
      <c r="F2" s="105"/>
      <c r="G2" s="105"/>
      <c r="H2" s="73"/>
      <c r="I2" s="104"/>
      <c r="J2" s="263"/>
      <c r="K2" s="264"/>
      <c r="L2" s="263"/>
      <c r="M2" s="264"/>
      <c r="N2" s="269"/>
      <c r="O2" s="270"/>
      <c r="P2" s="263"/>
      <c r="Q2" s="264"/>
      <c r="R2" s="263"/>
      <c r="S2" s="264"/>
    </row>
    <row r="3" spans="1:19" ht="42.75" customHeight="1" x14ac:dyDescent="0.25">
      <c r="A3" s="91"/>
      <c r="B3" s="275" t="s">
        <v>335</v>
      </c>
      <c r="C3" s="276"/>
      <c r="D3" s="113" t="s">
        <v>2</v>
      </c>
      <c r="E3" s="111"/>
      <c r="F3" s="106"/>
      <c r="G3" s="105"/>
      <c r="H3" s="73"/>
      <c r="I3" s="104"/>
      <c r="J3" s="263"/>
      <c r="K3" s="264"/>
      <c r="L3" s="263"/>
      <c r="M3" s="264"/>
      <c r="N3" s="269"/>
      <c r="O3" s="270"/>
      <c r="P3" s="263"/>
      <c r="Q3" s="264"/>
      <c r="R3" s="263"/>
      <c r="S3" s="264"/>
    </row>
    <row r="4" spans="1:19" ht="42.75" x14ac:dyDescent="0.25">
      <c r="A4" s="125" t="s">
        <v>3</v>
      </c>
      <c r="B4" s="125" t="s">
        <v>4</v>
      </c>
      <c r="C4" s="125" t="s">
        <v>5</v>
      </c>
      <c r="D4" s="125" t="s">
        <v>6</v>
      </c>
      <c r="E4" s="126" t="s">
        <v>7</v>
      </c>
      <c r="F4" s="125" t="s">
        <v>8</v>
      </c>
      <c r="G4" s="127" t="s">
        <v>9</v>
      </c>
      <c r="H4" s="128" t="s">
        <v>40</v>
      </c>
      <c r="I4" s="129" t="s">
        <v>10</v>
      </c>
      <c r="J4" s="263"/>
      <c r="K4" s="264"/>
      <c r="L4" s="263"/>
      <c r="M4" s="264"/>
      <c r="N4" s="269"/>
      <c r="O4" s="270"/>
      <c r="P4" s="263"/>
      <c r="Q4" s="264"/>
      <c r="R4" s="263"/>
      <c r="S4" s="264"/>
    </row>
    <row r="5" spans="1:19" s="8" customFormat="1" ht="15.75" thickBot="1" x14ac:dyDescent="0.3">
      <c r="A5" s="329" t="s">
        <v>31</v>
      </c>
      <c r="B5" s="305"/>
      <c r="C5" s="305"/>
      <c r="D5" s="305"/>
      <c r="E5" s="305"/>
      <c r="F5" s="305"/>
      <c r="G5" s="305"/>
      <c r="H5" s="305"/>
      <c r="I5" s="305"/>
      <c r="J5" s="265"/>
      <c r="K5" s="266"/>
      <c r="L5" s="265"/>
      <c r="M5" s="266"/>
      <c r="N5" s="271"/>
      <c r="O5" s="272"/>
      <c r="P5" s="265"/>
      <c r="Q5" s="266"/>
      <c r="R5" s="265"/>
      <c r="S5" s="266"/>
    </row>
    <row r="6" spans="1:19" ht="66" customHeight="1" x14ac:dyDescent="0.3">
      <c r="A6" s="91">
        <v>1</v>
      </c>
      <c r="B6" s="98" t="s">
        <v>279</v>
      </c>
      <c r="C6" s="98" t="s">
        <v>280</v>
      </c>
      <c r="D6" s="98" t="s">
        <v>281</v>
      </c>
      <c r="E6" s="139">
        <v>20000000</v>
      </c>
      <c r="F6" s="77"/>
      <c r="G6" s="66">
        <f>SUM(J6+L6+N6+P6+R6)</f>
        <v>69</v>
      </c>
      <c r="H6" s="67">
        <v>7000000</v>
      </c>
      <c r="I6" s="74"/>
      <c r="J6" s="372">
        <v>8</v>
      </c>
      <c r="K6" s="373"/>
      <c r="L6" s="372">
        <v>35</v>
      </c>
      <c r="M6" s="373"/>
      <c r="N6" s="374">
        <v>9</v>
      </c>
      <c r="O6" s="375"/>
      <c r="P6" s="372">
        <v>8</v>
      </c>
      <c r="Q6" s="373"/>
      <c r="R6" s="372">
        <v>9</v>
      </c>
      <c r="S6" s="376"/>
    </row>
    <row r="7" spans="1:19" ht="18.75" x14ac:dyDescent="0.3">
      <c r="A7" s="121"/>
      <c r="B7" s="289" t="s">
        <v>11</v>
      </c>
      <c r="C7" s="289"/>
      <c r="D7" s="289"/>
      <c r="E7" s="96">
        <f>SUM(E6:E6)</f>
        <v>20000000</v>
      </c>
      <c r="F7" s="130"/>
      <c r="G7" s="66">
        <f>SUM(G6)</f>
        <v>69</v>
      </c>
      <c r="H7" s="83">
        <f>SUM(H6)</f>
        <v>7000000</v>
      </c>
      <c r="I7" s="74"/>
      <c r="J7" s="360"/>
      <c r="K7" s="360"/>
      <c r="L7" s="360"/>
      <c r="M7" s="360"/>
      <c r="N7" s="360"/>
      <c r="O7" s="360"/>
      <c r="P7" s="360"/>
      <c r="Q7" s="360"/>
      <c r="R7" s="360"/>
      <c r="S7" s="360"/>
    </row>
    <row r="8" spans="1:19" ht="15.75" customHeight="1" x14ac:dyDescent="0.25">
      <c r="A8" s="352" t="s">
        <v>33</v>
      </c>
      <c r="B8" s="206"/>
      <c r="C8" s="206"/>
      <c r="D8" s="206"/>
      <c r="E8" s="206"/>
      <c r="F8" s="206"/>
      <c r="G8" s="206"/>
      <c r="H8" s="206"/>
      <c r="I8" s="207"/>
      <c r="J8" s="353"/>
      <c r="K8" s="353"/>
      <c r="L8" s="353"/>
      <c r="M8" s="353"/>
      <c r="N8" s="353"/>
      <c r="O8" s="353"/>
      <c r="P8" s="353"/>
      <c r="Q8" s="353"/>
      <c r="R8" s="353"/>
      <c r="S8" s="353"/>
    </row>
    <row r="9" spans="1:19" ht="48" customHeight="1" x14ac:dyDescent="0.25">
      <c r="A9" s="91">
        <v>1</v>
      </c>
      <c r="B9" s="98" t="s">
        <v>282</v>
      </c>
      <c r="C9" s="98" t="s">
        <v>51</v>
      </c>
      <c r="D9" s="98" t="s">
        <v>52</v>
      </c>
      <c r="E9" s="139">
        <v>50000000</v>
      </c>
      <c r="F9" s="92"/>
      <c r="G9" s="94">
        <f t="shared" ref="G9:G19" si="0">SUM(J9+L9+N9+P9+R9)</f>
        <v>73</v>
      </c>
      <c r="H9" s="67">
        <v>5000000</v>
      </c>
      <c r="I9" s="74"/>
      <c r="J9" s="287">
        <v>8</v>
      </c>
      <c r="K9" s="287"/>
      <c r="L9" s="287">
        <v>40</v>
      </c>
      <c r="M9" s="287"/>
      <c r="N9" s="287">
        <v>9</v>
      </c>
      <c r="O9" s="287"/>
      <c r="P9" s="287">
        <v>8</v>
      </c>
      <c r="Q9" s="287"/>
      <c r="R9" s="287">
        <v>8</v>
      </c>
      <c r="S9" s="287"/>
    </row>
    <row r="10" spans="1:19" ht="90" customHeight="1" x14ac:dyDescent="0.25">
      <c r="A10" s="91">
        <v>2</v>
      </c>
      <c r="B10" s="98" t="s">
        <v>283</v>
      </c>
      <c r="C10" s="98" t="s">
        <v>284</v>
      </c>
      <c r="D10" s="98" t="s">
        <v>285</v>
      </c>
      <c r="E10" s="139">
        <v>11100000</v>
      </c>
      <c r="F10" s="92"/>
      <c r="G10" s="94">
        <f t="shared" si="0"/>
        <v>70</v>
      </c>
      <c r="H10" s="67">
        <v>5000000</v>
      </c>
      <c r="I10" s="74"/>
      <c r="J10" s="287">
        <v>8</v>
      </c>
      <c r="K10" s="287"/>
      <c r="L10" s="287">
        <v>38</v>
      </c>
      <c r="M10" s="287"/>
      <c r="N10" s="287">
        <v>8</v>
      </c>
      <c r="O10" s="287"/>
      <c r="P10" s="287">
        <v>8</v>
      </c>
      <c r="Q10" s="287"/>
      <c r="R10" s="287">
        <v>8</v>
      </c>
      <c r="S10" s="287"/>
    </row>
    <row r="11" spans="1:19" ht="63" customHeight="1" x14ac:dyDescent="0.25">
      <c r="A11" s="91">
        <v>3</v>
      </c>
      <c r="B11" s="98" t="s">
        <v>286</v>
      </c>
      <c r="C11" s="98" t="s">
        <v>287</v>
      </c>
      <c r="D11" s="98" t="s">
        <v>288</v>
      </c>
      <c r="E11" s="139">
        <v>35000000</v>
      </c>
      <c r="F11" s="92"/>
      <c r="G11" s="94">
        <f t="shared" si="0"/>
        <v>50</v>
      </c>
      <c r="H11" s="85">
        <v>18000000</v>
      </c>
      <c r="I11" s="84"/>
      <c r="J11" s="287">
        <v>6</v>
      </c>
      <c r="K11" s="287"/>
      <c r="L11" s="287">
        <v>24</v>
      </c>
      <c r="M11" s="287"/>
      <c r="N11" s="287">
        <v>7</v>
      </c>
      <c r="O11" s="287"/>
      <c r="P11" s="287">
        <v>6</v>
      </c>
      <c r="Q11" s="287"/>
      <c r="R11" s="287">
        <v>7</v>
      </c>
      <c r="S11" s="287"/>
    </row>
    <row r="12" spans="1:19" ht="63" customHeight="1" x14ac:dyDescent="0.25">
      <c r="A12" s="91">
        <v>4</v>
      </c>
      <c r="B12" s="98" t="s">
        <v>289</v>
      </c>
      <c r="C12" s="98" t="s">
        <v>290</v>
      </c>
      <c r="D12" s="98" t="s">
        <v>291</v>
      </c>
      <c r="E12" s="139">
        <v>50000000</v>
      </c>
      <c r="F12" s="92"/>
      <c r="G12" s="94">
        <f t="shared" si="0"/>
        <v>71</v>
      </c>
      <c r="H12" s="85">
        <v>5000000</v>
      </c>
      <c r="I12" s="84"/>
      <c r="J12" s="287">
        <v>7</v>
      </c>
      <c r="K12" s="287"/>
      <c r="L12" s="287">
        <v>38</v>
      </c>
      <c r="M12" s="287"/>
      <c r="N12" s="287">
        <v>10</v>
      </c>
      <c r="O12" s="287"/>
      <c r="P12" s="287">
        <v>8</v>
      </c>
      <c r="Q12" s="287"/>
      <c r="R12" s="287">
        <v>8</v>
      </c>
      <c r="S12" s="287"/>
    </row>
    <row r="13" spans="1:19" ht="63" customHeight="1" x14ac:dyDescent="0.25">
      <c r="A13" s="91">
        <v>5</v>
      </c>
      <c r="B13" s="98" t="s">
        <v>292</v>
      </c>
      <c r="C13" s="98" t="s">
        <v>293</v>
      </c>
      <c r="D13" s="98" t="s">
        <v>294</v>
      </c>
      <c r="E13" s="139">
        <v>14000000</v>
      </c>
      <c r="F13" s="92"/>
      <c r="G13" s="94">
        <f t="shared" si="0"/>
        <v>79</v>
      </c>
      <c r="H13" s="85">
        <v>7000000</v>
      </c>
      <c r="I13" s="84"/>
      <c r="J13" s="287">
        <v>8</v>
      </c>
      <c r="K13" s="287"/>
      <c r="L13" s="287">
        <v>42</v>
      </c>
      <c r="M13" s="287"/>
      <c r="N13" s="287">
        <v>11</v>
      </c>
      <c r="O13" s="287"/>
      <c r="P13" s="287">
        <v>9</v>
      </c>
      <c r="Q13" s="287"/>
      <c r="R13" s="287">
        <v>9</v>
      </c>
      <c r="S13" s="287"/>
    </row>
    <row r="14" spans="1:19" ht="63" customHeight="1" x14ac:dyDescent="0.25">
      <c r="A14" s="91">
        <v>6</v>
      </c>
      <c r="B14" s="98" t="s">
        <v>295</v>
      </c>
      <c r="C14" s="98" t="s">
        <v>296</v>
      </c>
      <c r="D14" s="98" t="s">
        <v>297</v>
      </c>
      <c r="E14" s="139">
        <v>20000000</v>
      </c>
      <c r="F14" s="92"/>
      <c r="G14" s="94">
        <f t="shared" si="0"/>
        <v>49</v>
      </c>
      <c r="H14" s="85">
        <v>5000000</v>
      </c>
      <c r="I14" s="84"/>
      <c r="J14" s="287">
        <v>6</v>
      </c>
      <c r="K14" s="287"/>
      <c r="L14" s="287">
        <v>25</v>
      </c>
      <c r="M14" s="287"/>
      <c r="N14" s="287">
        <v>6</v>
      </c>
      <c r="O14" s="287"/>
      <c r="P14" s="287">
        <v>6</v>
      </c>
      <c r="Q14" s="287"/>
      <c r="R14" s="287">
        <v>6</v>
      </c>
      <c r="S14" s="287"/>
    </row>
    <row r="15" spans="1:19" ht="62.25" customHeight="1" x14ac:dyDescent="0.25">
      <c r="A15" s="91">
        <v>7</v>
      </c>
      <c r="B15" s="98" t="s">
        <v>298</v>
      </c>
      <c r="C15" s="98" t="s">
        <v>299</v>
      </c>
      <c r="D15" s="98" t="s">
        <v>300</v>
      </c>
      <c r="E15" s="139">
        <v>27980000</v>
      </c>
      <c r="F15" s="92"/>
      <c r="G15" s="94">
        <f t="shared" si="0"/>
        <v>61</v>
      </c>
      <c r="H15" s="74">
        <v>0</v>
      </c>
      <c r="I15" s="74"/>
      <c r="J15" s="287">
        <v>6</v>
      </c>
      <c r="K15" s="287"/>
      <c r="L15" s="287">
        <v>38</v>
      </c>
      <c r="M15" s="287"/>
      <c r="N15" s="287">
        <v>6</v>
      </c>
      <c r="O15" s="287"/>
      <c r="P15" s="287">
        <v>5</v>
      </c>
      <c r="Q15" s="287"/>
      <c r="R15" s="287">
        <v>6</v>
      </c>
      <c r="S15" s="287"/>
    </row>
    <row r="16" spans="1:19" ht="57.75" x14ac:dyDescent="0.25">
      <c r="A16" s="91">
        <v>8</v>
      </c>
      <c r="B16" s="98" t="s">
        <v>301</v>
      </c>
      <c r="C16" s="98" t="s">
        <v>302</v>
      </c>
      <c r="D16" s="98" t="s">
        <v>303</v>
      </c>
      <c r="E16" s="139">
        <v>30000000</v>
      </c>
      <c r="F16" s="92"/>
      <c r="G16" s="94">
        <f t="shared" si="0"/>
        <v>77</v>
      </c>
      <c r="H16" s="80">
        <v>5000000</v>
      </c>
      <c r="I16" s="79"/>
      <c r="J16" s="287">
        <v>8</v>
      </c>
      <c r="K16" s="287"/>
      <c r="L16" s="287">
        <v>42</v>
      </c>
      <c r="M16" s="287"/>
      <c r="N16" s="287">
        <v>10</v>
      </c>
      <c r="O16" s="287"/>
      <c r="P16" s="287">
        <v>8</v>
      </c>
      <c r="Q16" s="287"/>
      <c r="R16" s="287">
        <v>9</v>
      </c>
      <c r="S16" s="287"/>
    </row>
    <row r="17" spans="1:20" ht="51" customHeight="1" x14ac:dyDescent="0.25">
      <c r="A17" s="91">
        <v>9</v>
      </c>
      <c r="B17" s="98" t="s">
        <v>304</v>
      </c>
      <c r="C17" s="98" t="s">
        <v>305</v>
      </c>
      <c r="D17" s="98" t="s">
        <v>306</v>
      </c>
      <c r="E17" s="139">
        <v>12000000</v>
      </c>
      <c r="F17" s="92"/>
      <c r="G17" s="94">
        <f t="shared" si="0"/>
        <v>65</v>
      </c>
      <c r="H17" s="67">
        <v>5000000</v>
      </c>
      <c r="I17" s="74"/>
      <c r="J17" s="287">
        <v>7</v>
      </c>
      <c r="K17" s="287"/>
      <c r="L17" s="287">
        <v>36</v>
      </c>
      <c r="M17" s="287"/>
      <c r="N17" s="287">
        <v>7</v>
      </c>
      <c r="O17" s="287"/>
      <c r="P17" s="287">
        <v>8</v>
      </c>
      <c r="Q17" s="287"/>
      <c r="R17" s="287">
        <v>7</v>
      </c>
      <c r="S17" s="287"/>
    </row>
    <row r="18" spans="1:20" ht="51" customHeight="1" x14ac:dyDescent="0.25">
      <c r="A18" s="91">
        <v>10</v>
      </c>
      <c r="B18" s="98" t="s">
        <v>307</v>
      </c>
      <c r="C18" s="98" t="s">
        <v>308</v>
      </c>
      <c r="D18" s="98" t="s">
        <v>309</v>
      </c>
      <c r="E18" s="139">
        <v>13000000</v>
      </c>
      <c r="F18" s="92"/>
      <c r="G18" s="94">
        <f t="shared" si="0"/>
        <v>49</v>
      </c>
      <c r="H18" s="67">
        <v>8000000</v>
      </c>
      <c r="I18" s="74"/>
      <c r="J18" s="287">
        <v>6</v>
      </c>
      <c r="K18" s="287"/>
      <c r="L18" s="287">
        <v>24</v>
      </c>
      <c r="M18" s="287"/>
      <c r="N18" s="287">
        <v>7</v>
      </c>
      <c r="O18" s="287"/>
      <c r="P18" s="287">
        <v>6</v>
      </c>
      <c r="Q18" s="287"/>
      <c r="R18" s="287">
        <v>6</v>
      </c>
      <c r="S18" s="287"/>
    </row>
    <row r="19" spans="1:20" ht="18" x14ac:dyDescent="0.25">
      <c r="A19" s="121"/>
      <c r="B19" s="289" t="s">
        <v>11</v>
      </c>
      <c r="C19" s="289"/>
      <c r="D19" s="289"/>
      <c r="E19" s="96">
        <f>SUM(E9:E18)</f>
        <v>263080000</v>
      </c>
      <c r="F19" s="130"/>
      <c r="G19" s="94">
        <f t="shared" si="0"/>
        <v>0</v>
      </c>
      <c r="H19" s="83">
        <f>SUM(H9:H18)</f>
        <v>63000000</v>
      </c>
      <c r="I19" s="74"/>
      <c r="J19" s="355"/>
      <c r="K19" s="356"/>
      <c r="L19" s="355"/>
      <c r="M19" s="356"/>
      <c r="N19" s="355"/>
      <c r="O19" s="356"/>
      <c r="P19" s="355"/>
      <c r="Q19" s="356"/>
      <c r="R19" s="355"/>
      <c r="S19" s="357"/>
      <c r="T19" s="17"/>
    </row>
    <row r="20" spans="1:20" ht="15.75" x14ac:dyDescent="0.25">
      <c r="A20" s="337" t="s">
        <v>32</v>
      </c>
      <c r="B20" s="338"/>
      <c r="C20" s="338"/>
      <c r="D20" s="338"/>
      <c r="E20" s="338"/>
      <c r="F20" s="338"/>
      <c r="G20" s="338"/>
      <c r="H20" s="338"/>
      <c r="I20" s="339"/>
      <c r="J20" s="353"/>
      <c r="K20" s="353"/>
      <c r="L20" s="353"/>
      <c r="M20" s="353"/>
      <c r="N20" s="353"/>
      <c r="O20" s="353"/>
      <c r="P20" s="353"/>
      <c r="Q20" s="353"/>
      <c r="R20" s="353"/>
      <c r="S20" s="353"/>
    </row>
    <row r="21" spans="1:20" ht="200.25" x14ac:dyDescent="0.25">
      <c r="A21" s="89">
        <v>1</v>
      </c>
      <c r="B21" s="95" t="s">
        <v>310</v>
      </c>
      <c r="C21" s="95" t="s">
        <v>57</v>
      </c>
      <c r="D21" s="95" t="s">
        <v>58</v>
      </c>
      <c r="E21" s="97">
        <v>17750000</v>
      </c>
      <c r="F21" s="95" t="s">
        <v>317</v>
      </c>
      <c r="G21" s="94">
        <f>SUM(J21+L21+N21+P21+R21)</f>
        <v>0</v>
      </c>
      <c r="H21" s="2">
        <v>0</v>
      </c>
      <c r="I21" s="2"/>
      <c r="J21" s="371"/>
      <c r="K21" s="371"/>
      <c r="L21" s="371"/>
      <c r="M21" s="371"/>
      <c r="N21" s="371"/>
      <c r="O21" s="371"/>
      <c r="P21" s="371"/>
      <c r="Q21" s="371"/>
      <c r="R21" s="371"/>
      <c r="S21" s="371"/>
    </row>
    <row r="22" spans="1:20" ht="86.25" x14ac:dyDescent="0.25">
      <c r="A22" s="89">
        <v>2</v>
      </c>
      <c r="B22" s="95" t="s">
        <v>311</v>
      </c>
      <c r="C22" s="95" t="s">
        <v>312</v>
      </c>
      <c r="D22" s="95" t="s">
        <v>313</v>
      </c>
      <c r="E22" s="97">
        <v>9791500</v>
      </c>
      <c r="F22" s="95" t="s">
        <v>318</v>
      </c>
      <c r="G22" s="94">
        <f>SUM(J22+L22+N22+P22+R22)</f>
        <v>0</v>
      </c>
      <c r="H22" s="2">
        <v>0</v>
      </c>
      <c r="I22" s="2"/>
      <c r="J22" s="371"/>
      <c r="K22" s="371"/>
      <c r="L22" s="371"/>
      <c r="M22" s="371"/>
      <c r="N22" s="371"/>
      <c r="O22" s="371"/>
      <c r="P22" s="371"/>
      <c r="Q22" s="371"/>
      <c r="R22" s="371"/>
      <c r="S22" s="371"/>
    </row>
    <row r="23" spans="1:20" x14ac:dyDescent="0.25">
      <c r="A23" s="121"/>
      <c r="B23" s="314" t="s">
        <v>11</v>
      </c>
      <c r="C23" s="314"/>
      <c r="D23" s="314"/>
      <c r="E23" s="96">
        <f>SUM(E21:E22)</f>
        <v>27541500</v>
      </c>
      <c r="F23" s="130"/>
      <c r="G23" s="130">
        <f>SUM(G21)</f>
        <v>0</v>
      </c>
      <c r="H23" s="57">
        <f>SUM(H21)</f>
        <v>0</v>
      </c>
      <c r="I23" s="2"/>
      <c r="J23" s="370"/>
      <c r="K23" s="370"/>
      <c r="L23" s="370"/>
      <c r="M23" s="370"/>
      <c r="N23" s="370"/>
      <c r="O23" s="377"/>
      <c r="P23" s="370"/>
      <c r="Q23" s="370"/>
      <c r="R23" s="370"/>
      <c r="S23" s="377"/>
      <c r="T23" s="17"/>
    </row>
    <row r="24" spans="1:20" ht="30" x14ac:dyDescent="0.3">
      <c r="A24" s="132"/>
      <c r="B24" s="133"/>
      <c r="C24" s="106"/>
      <c r="D24" s="106"/>
      <c r="E24" s="37">
        <f>E7+E19+E23</f>
        <v>310621500</v>
      </c>
      <c r="F24" s="106"/>
      <c r="G24" s="64" t="s">
        <v>12</v>
      </c>
      <c r="H24" s="149">
        <f>H7+H19+H23</f>
        <v>70000000</v>
      </c>
      <c r="I24" s="1"/>
      <c r="J24" s="14"/>
      <c r="K24" s="14"/>
      <c r="L24" s="14"/>
      <c r="M24" s="14"/>
      <c r="N24" s="14"/>
      <c r="O24" s="14"/>
      <c r="P24" s="14"/>
      <c r="Q24" s="14"/>
      <c r="R24" s="14"/>
      <c r="S24" s="14"/>
      <c r="T24" s="17"/>
    </row>
    <row r="25" spans="1:20" x14ac:dyDescent="0.25">
      <c r="J25" s="17"/>
      <c r="K25" s="17"/>
      <c r="L25" s="17"/>
      <c r="M25" s="17"/>
      <c r="N25" s="17"/>
      <c r="O25" s="17"/>
      <c r="P25" s="17"/>
      <c r="Q25" s="17"/>
      <c r="R25" s="17"/>
      <c r="S25" s="17"/>
      <c r="T25" s="17"/>
    </row>
    <row r="26" spans="1:20" ht="15.75" x14ac:dyDescent="0.25">
      <c r="A26" s="337" t="s">
        <v>314</v>
      </c>
      <c r="B26" s="338"/>
      <c r="C26" s="338"/>
      <c r="D26" s="338"/>
      <c r="E26" s="338"/>
      <c r="F26" s="338"/>
      <c r="G26" s="338"/>
      <c r="H26" s="338"/>
      <c r="I26" s="339"/>
    </row>
    <row r="27" spans="1:20" x14ac:dyDescent="0.25">
      <c r="A27" s="38"/>
      <c r="B27" s="30" t="s">
        <v>315</v>
      </c>
      <c r="C27" s="18"/>
      <c r="D27" s="18"/>
      <c r="E27" s="20"/>
      <c r="F27" s="18"/>
      <c r="G27" s="18"/>
      <c r="H27" s="18"/>
      <c r="I27" s="18"/>
    </row>
  </sheetData>
  <mergeCells count="105">
    <mergeCell ref="A26:I26"/>
    <mergeCell ref="B23:D23"/>
    <mergeCell ref="J23:K23"/>
    <mergeCell ref="L23:M23"/>
    <mergeCell ref="N23:O23"/>
    <mergeCell ref="P23:Q23"/>
    <mergeCell ref="R23:S23"/>
    <mergeCell ref="J21:K21"/>
    <mergeCell ref="L21:M21"/>
    <mergeCell ref="N21:O21"/>
    <mergeCell ref="P21:Q21"/>
    <mergeCell ref="R21:S21"/>
    <mergeCell ref="J22:K22"/>
    <mergeCell ref="L22:M22"/>
    <mergeCell ref="N22:O22"/>
    <mergeCell ref="P22:Q22"/>
    <mergeCell ref="R22:S22"/>
    <mergeCell ref="A20:I20"/>
    <mergeCell ref="J20:K20"/>
    <mergeCell ref="L20:M20"/>
    <mergeCell ref="N20:O20"/>
    <mergeCell ref="P20:Q20"/>
    <mergeCell ref="R20:S20"/>
    <mergeCell ref="B19:D19"/>
    <mergeCell ref="J19:K19"/>
    <mergeCell ref="L19:M19"/>
    <mergeCell ref="N19:O19"/>
    <mergeCell ref="P19:Q19"/>
    <mergeCell ref="R19:S19"/>
    <mergeCell ref="J17:K17"/>
    <mergeCell ref="L17:M17"/>
    <mergeCell ref="N17:O17"/>
    <mergeCell ref="P17:Q17"/>
    <mergeCell ref="R17:S17"/>
    <mergeCell ref="J18:K18"/>
    <mergeCell ref="L18:M18"/>
    <mergeCell ref="N18:O18"/>
    <mergeCell ref="P18:Q18"/>
    <mergeCell ref="R18:S18"/>
    <mergeCell ref="J15:K15"/>
    <mergeCell ref="L15:M15"/>
    <mergeCell ref="N15:O15"/>
    <mergeCell ref="P15:Q15"/>
    <mergeCell ref="R15:S15"/>
    <mergeCell ref="J16:K16"/>
    <mergeCell ref="L16:M16"/>
    <mergeCell ref="N16:O16"/>
    <mergeCell ref="P16:Q16"/>
    <mergeCell ref="R16:S16"/>
    <mergeCell ref="J13:K13"/>
    <mergeCell ref="L13:M13"/>
    <mergeCell ref="N13:O13"/>
    <mergeCell ref="P13:Q13"/>
    <mergeCell ref="R13:S13"/>
    <mergeCell ref="J14:K14"/>
    <mergeCell ref="L14:M14"/>
    <mergeCell ref="N14:O14"/>
    <mergeCell ref="P14:Q14"/>
    <mergeCell ref="R14:S14"/>
    <mergeCell ref="J11:K11"/>
    <mergeCell ref="L11:M11"/>
    <mergeCell ref="N11:O11"/>
    <mergeCell ref="P11:Q11"/>
    <mergeCell ref="R11:S11"/>
    <mergeCell ref="J12:K12"/>
    <mergeCell ref="L12:M12"/>
    <mergeCell ref="N12:O12"/>
    <mergeCell ref="P12:Q12"/>
    <mergeCell ref="R12:S12"/>
    <mergeCell ref="J9:K9"/>
    <mergeCell ref="L9:M9"/>
    <mergeCell ref="N9:O9"/>
    <mergeCell ref="P9:Q9"/>
    <mergeCell ref="R9:S9"/>
    <mergeCell ref="J10:K10"/>
    <mergeCell ref="L10:M10"/>
    <mergeCell ref="N10:O10"/>
    <mergeCell ref="P10:Q10"/>
    <mergeCell ref="R10:S10"/>
    <mergeCell ref="R7:S7"/>
    <mergeCell ref="A8:I8"/>
    <mergeCell ref="J8:K8"/>
    <mergeCell ref="L8:M8"/>
    <mergeCell ref="N8:O8"/>
    <mergeCell ref="P8:Q8"/>
    <mergeCell ref="R8:S8"/>
    <mergeCell ref="J6:K6"/>
    <mergeCell ref="L6:M6"/>
    <mergeCell ref="N6:O6"/>
    <mergeCell ref="P6:Q6"/>
    <mergeCell ref="R6:S6"/>
    <mergeCell ref="B7:D7"/>
    <mergeCell ref="J7:K7"/>
    <mergeCell ref="L7:M7"/>
    <mergeCell ref="N7:O7"/>
    <mergeCell ref="P7:Q7"/>
    <mergeCell ref="B1:E1"/>
    <mergeCell ref="J1:K5"/>
    <mergeCell ref="L1:M5"/>
    <mergeCell ref="N1:O5"/>
    <mergeCell ref="P1:Q5"/>
    <mergeCell ref="R1:S5"/>
    <mergeCell ref="A2:B2"/>
    <mergeCell ref="B3:C3"/>
    <mergeCell ref="A5:I5"/>
  </mergeCells>
  <pageMargins left="0.7" right="0.7" top="0.75" bottom="0.75" header="0.3" footer="0.3"/>
  <pageSetup paperSize="9" scale="37" fitToHeight="0"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zoomScale="70" zoomScaleNormal="70" workbookViewId="0">
      <selection activeCell="H9" sqref="H9"/>
    </sheetView>
  </sheetViews>
  <sheetFormatPr defaultRowHeight="15" x14ac:dyDescent="0.25"/>
  <cols>
    <col min="1" max="1" width="10.140625" style="36" customWidth="1"/>
    <col min="2" max="2" width="34.42578125" customWidth="1"/>
    <col min="3" max="3" width="29.7109375" customWidth="1"/>
    <col min="4" max="4" width="38.28515625" customWidth="1"/>
    <col min="5" max="5" width="15.28515625" style="21" customWidth="1"/>
    <col min="6" max="6" width="22.85546875" bestFit="1" customWidth="1"/>
    <col min="7" max="7" width="15.42578125" customWidth="1"/>
    <col min="8" max="8" width="21.4257812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0</v>
      </c>
      <c r="C1" s="259"/>
      <c r="D1" s="259"/>
      <c r="E1" s="260"/>
      <c r="F1" s="73"/>
      <c r="G1" s="73"/>
      <c r="H1" s="73"/>
      <c r="I1" s="104"/>
      <c r="J1" s="261" t="s">
        <v>21</v>
      </c>
      <c r="K1" s="262"/>
      <c r="L1" s="267" t="s">
        <v>22</v>
      </c>
      <c r="M1" s="262"/>
      <c r="N1" s="261" t="s">
        <v>23</v>
      </c>
      <c r="O1" s="268"/>
      <c r="P1" s="261" t="s">
        <v>325</v>
      </c>
      <c r="Q1" s="262"/>
      <c r="R1" s="261" t="s">
        <v>24</v>
      </c>
      <c r="S1" s="262"/>
    </row>
    <row r="2" spans="1:19" ht="19.5" customHeight="1" x14ac:dyDescent="0.25">
      <c r="A2" s="273" t="s">
        <v>1</v>
      </c>
      <c r="B2" s="274"/>
      <c r="C2" s="108"/>
      <c r="D2" s="110"/>
      <c r="E2" s="111"/>
      <c r="F2" s="105"/>
      <c r="G2" s="105"/>
      <c r="H2" s="73"/>
      <c r="I2" s="104"/>
      <c r="J2" s="263"/>
      <c r="K2" s="264"/>
      <c r="L2" s="263"/>
      <c r="M2" s="264"/>
      <c r="N2" s="269"/>
      <c r="O2" s="270"/>
      <c r="P2" s="263"/>
      <c r="Q2" s="264"/>
      <c r="R2" s="263"/>
      <c r="S2" s="264"/>
    </row>
    <row r="3" spans="1:19" ht="42.75" customHeight="1" x14ac:dyDescent="0.25">
      <c r="A3" s="91"/>
      <c r="B3" s="275" t="s">
        <v>335</v>
      </c>
      <c r="C3" s="276"/>
      <c r="D3" s="113" t="s">
        <v>2</v>
      </c>
      <c r="E3" s="111"/>
      <c r="F3" s="106"/>
      <c r="G3" s="105"/>
      <c r="H3" s="73"/>
      <c r="I3" s="104"/>
      <c r="J3" s="263"/>
      <c r="K3" s="264"/>
      <c r="L3" s="263"/>
      <c r="M3" s="264"/>
      <c r="N3" s="269"/>
      <c r="O3" s="270"/>
      <c r="P3" s="263"/>
      <c r="Q3" s="264"/>
      <c r="R3" s="263"/>
      <c r="S3" s="264"/>
    </row>
    <row r="4" spans="1:19" ht="42.75" x14ac:dyDescent="0.25">
      <c r="A4" s="125" t="s">
        <v>3</v>
      </c>
      <c r="B4" s="125" t="s">
        <v>4</v>
      </c>
      <c r="C4" s="125" t="s">
        <v>5</v>
      </c>
      <c r="D4" s="125" t="s">
        <v>6</v>
      </c>
      <c r="E4" s="126" t="s">
        <v>7</v>
      </c>
      <c r="F4" s="125" t="s">
        <v>8</v>
      </c>
      <c r="G4" s="127" t="s">
        <v>9</v>
      </c>
      <c r="H4" s="128" t="s">
        <v>40</v>
      </c>
      <c r="I4" s="129" t="s">
        <v>10</v>
      </c>
      <c r="J4" s="263"/>
      <c r="K4" s="264"/>
      <c r="L4" s="263"/>
      <c r="M4" s="264"/>
      <c r="N4" s="269"/>
      <c r="O4" s="270"/>
      <c r="P4" s="263"/>
      <c r="Q4" s="264"/>
      <c r="R4" s="263"/>
      <c r="S4" s="264"/>
    </row>
    <row r="5" spans="1:19" s="8" customFormat="1" ht="15.75" thickBot="1" x14ac:dyDescent="0.3">
      <c r="A5" s="329" t="s">
        <v>31</v>
      </c>
      <c r="B5" s="305"/>
      <c r="C5" s="305"/>
      <c r="D5" s="305"/>
      <c r="E5" s="305"/>
      <c r="F5" s="305"/>
      <c r="G5" s="305"/>
      <c r="H5" s="305"/>
      <c r="I5" s="305"/>
      <c r="J5" s="265"/>
      <c r="K5" s="266"/>
      <c r="L5" s="265"/>
      <c r="M5" s="266"/>
      <c r="N5" s="271"/>
      <c r="O5" s="272"/>
      <c r="P5" s="265"/>
      <c r="Q5" s="266"/>
      <c r="R5" s="265"/>
      <c r="S5" s="266"/>
    </row>
    <row r="6" spans="1:19" ht="66" customHeight="1" x14ac:dyDescent="0.25">
      <c r="A6" s="91">
        <v>1</v>
      </c>
      <c r="B6" s="98" t="s">
        <v>279</v>
      </c>
      <c r="C6" s="98" t="s">
        <v>280</v>
      </c>
      <c r="D6" s="98" t="s">
        <v>281</v>
      </c>
      <c r="E6" s="139">
        <v>20000000</v>
      </c>
      <c r="F6" s="77"/>
      <c r="G6" s="182">
        <f>SUM(J6+L6+N6+P6+R6)</f>
        <v>56.500000000000007</v>
      </c>
      <c r="H6" s="176">
        <v>4000000</v>
      </c>
      <c r="I6" s="168"/>
      <c r="J6" s="294">
        <v>10</v>
      </c>
      <c r="K6" s="295"/>
      <c r="L6" s="294">
        <v>24.166666666666668</v>
      </c>
      <c r="M6" s="295"/>
      <c r="N6" s="378">
        <v>8</v>
      </c>
      <c r="O6" s="379"/>
      <c r="P6" s="294">
        <v>7.5</v>
      </c>
      <c r="Q6" s="295"/>
      <c r="R6" s="294">
        <v>6.833333333333333</v>
      </c>
      <c r="S6" s="380"/>
    </row>
    <row r="7" spans="1:19" ht="18" x14ac:dyDescent="0.25">
      <c r="A7" s="121"/>
      <c r="B7" s="289" t="s">
        <v>11</v>
      </c>
      <c r="C7" s="289"/>
      <c r="D7" s="289"/>
      <c r="E7" s="96">
        <f>SUM(E6:E6)</f>
        <v>20000000</v>
      </c>
      <c r="F7" s="130"/>
      <c r="G7" s="182">
        <f>SUM(G6)</f>
        <v>56.500000000000007</v>
      </c>
      <c r="H7" s="83">
        <f>SUM(H6)</f>
        <v>4000000</v>
      </c>
      <c r="I7" s="73"/>
      <c r="J7" s="320"/>
      <c r="K7" s="320"/>
      <c r="L7" s="320"/>
      <c r="M7" s="320"/>
      <c r="N7" s="320"/>
      <c r="O7" s="320"/>
      <c r="P7" s="320"/>
      <c r="Q7" s="320"/>
      <c r="R7" s="320"/>
      <c r="S7" s="320"/>
    </row>
    <row r="8" spans="1:19" ht="15.75" customHeight="1" x14ac:dyDescent="0.25">
      <c r="A8" s="352" t="s">
        <v>33</v>
      </c>
      <c r="B8" s="206"/>
      <c r="C8" s="206"/>
      <c r="D8" s="206"/>
      <c r="E8" s="206"/>
      <c r="F8" s="206"/>
      <c r="G8" s="206"/>
      <c r="H8" s="206"/>
      <c r="I8" s="207"/>
      <c r="J8" s="353"/>
      <c r="K8" s="353"/>
      <c r="L8" s="353"/>
      <c r="M8" s="353"/>
      <c r="N8" s="353"/>
      <c r="O8" s="353"/>
      <c r="P8" s="353"/>
      <c r="Q8" s="353"/>
      <c r="R8" s="353"/>
      <c r="S8" s="353"/>
    </row>
    <row r="9" spans="1:19" ht="48" customHeight="1" x14ac:dyDescent="0.25">
      <c r="A9" s="91">
        <v>1</v>
      </c>
      <c r="B9" s="98" t="s">
        <v>282</v>
      </c>
      <c r="C9" s="98" t="s">
        <v>51</v>
      </c>
      <c r="D9" s="98" t="s">
        <v>52</v>
      </c>
      <c r="E9" s="139">
        <v>50000000</v>
      </c>
      <c r="F9" s="92"/>
      <c r="G9" s="182">
        <f t="shared" ref="G9:G19" si="0">SUM(J9+L9+N9+P9+R9)</f>
        <v>66</v>
      </c>
      <c r="H9" s="176">
        <v>300000</v>
      </c>
      <c r="I9" s="169"/>
      <c r="J9" s="294">
        <v>10</v>
      </c>
      <c r="K9" s="295"/>
      <c r="L9" s="294">
        <v>25</v>
      </c>
      <c r="M9" s="295"/>
      <c r="N9" s="294">
        <v>15</v>
      </c>
      <c r="O9" s="295"/>
      <c r="P9" s="294">
        <v>12</v>
      </c>
      <c r="Q9" s="295"/>
      <c r="R9" s="294">
        <v>4</v>
      </c>
      <c r="S9" s="380"/>
    </row>
    <row r="10" spans="1:19" ht="90" customHeight="1" x14ac:dyDescent="0.25">
      <c r="A10" s="91">
        <v>2</v>
      </c>
      <c r="B10" s="98" t="s">
        <v>283</v>
      </c>
      <c r="C10" s="98" t="s">
        <v>284</v>
      </c>
      <c r="D10" s="98" t="s">
        <v>285</v>
      </c>
      <c r="E10" s="139">
        <v>11100000</v>
      </c>
      <c r="F10" s="92"/>
      <c r="G10" s="182">
        <f t="shared" si="0"/>
        <v>57.166666666666671</v>
      </c>
      <c r="H10" s="176">
        <v>5000000</v>
      </c>
      <c r="I10" s="169"/>
      <c r="J10" s="294">
        <v>10</v>
      </c>
      <c r="K10" s="295"/>
      <c r="L10" s="294">
        <v>20</v>
      </c>
      <c r="M10" s="295"/>
      <c r="N10" s="294">
        <v>14</v>
      </c>
      <c r="O10" s="295"/>
      <c r="P10" s="294">
        <v>6.333333333333333</v>
      </c>
      <c r="Q10" s="295"/>
      <c r="R10" s="294">
        <v>6.833333333333333</v>
      </c>
      <c r="S10" s="380"/>
    </row>
    <row r="11" spans="1:19" ht="63" customHeight="1" x14ac:dyDescent="0.25">
      <c r="A11" s="91">
        <v>3</v>
      </c>
      <c r="B11" s="98" t="s">
        <v>286</v>
      </c>
      <c r="C11" s="98" t="s">
        <v>287</v>
      </c>
      <c r="D11" s="98" t="s">
        <v>288</v>
      </c>
      <c r="E11" s="139">
        <v>35000000</v>
      </c>
      <c r="F11" s="92"/>
      <c r="G11" s="182">
        <f t="shared" si="0"/>
        <v>25</v>
      </c>
      <c r="H11" s="178">
        <v>17000000</v>
      </c>
      <c r="I11" s="171"/>
      <c r="J11" s="294">
        <v>5</v>
      </c>
      <c r="K11" s="295"/>
      <c r="L11" s="294">
        <v>5</v>
      </c>
      <c r="M11" s="295"/>
      <c r="N11" s="294">
        <v>5</v>
      </c>
      <c r="O11" s="295"/>
      <c r="P11" s="294">
        <v>5</v>
      </c>
      <c r="Q11" s="295"/>
      <c r="R11" s="294">
        <v>5</v>
      </c>
      <c r="S11" s="380"/>
    </row>
    <row r="12" spans="1:19" ht="63" customHeight="1" x14ac:dyDescent="0.25">
      <c r="A12" s="91">
        <v>4</v>
      </c>
      <c r="B12" s="98" t="s">
        <v>289</v>
      </c>
      <c r="C12" s="98" t="s">
        <v>290</v>
      </c>
      <c r="D12" s="98" t="s">
        <v>291</v>
      </c>
      <c r="E12" s="139">
        <v>50000000</v>
      </c>
      <c r="F12" s="92"/>
      <c r="G12" s="182">
        <f t="shared" si="0"/>
        <v>58</v>
      </c>
      <c r="H12" s="178">
        <v>500000</v>
      </c>
      <c r="I12" s="171"/>
      <c r="J12" s="294">
        <v>10</v>
      </c>
      <c r="K12" s="295"/>
      <c r="L12" s="294">
        <v>20</v>
      </c>
      <c r="M12" s="295"/>
      <c r="N12" s="294">
        <v>14</v>
      </c>
      <c r="O12" s="295"/>
      <c r="P12" s="294">
        <v>10</v>
      </c>
      <c r="Q12" s="295"/>
      <c r="R12" s="294">
        <v>4</v>
      </c>
      <c r="S12" s="380"/>
    </row>
    <row r="13" spans="1:19" ht="63" customHeight="1" x14ac:dyDescent="0.25">
      <c r="A13" s="91">
        <v>5</v>
      </c>
      <c r="B13" s="98" t="s">
        <v>292</v>
      </c>
      <c r="C13" s="98" t="s">
        <v>293</v>
      </c>
      <c r="D13" s="98" t="s">
        <v>294</v>
      </c>
      <c r="E13" s="139">
        <v>14000000</v>
      </c>
      <c r="F13" s="92"/>
      <c r="G13" s="182">
        <f t="shared" si="0"/>
        <v>61.833333333333336</v>
      </c>
      <c r="H13" s="178">
        <v>7000000</v>
      </c>
      <c r="I13" s="171"/>
      <c r="J13" s="294">
        <v>10</v>
      </c>
      <c r="K13" s="295"/>
      <c r="L13" s="294">
        <v>24</v>
      </c>
      <c r="M13" s="295"/>
      <c r="N13" s="294">
        <v>10</v>
      </c>
      <c r="O13" s="295"/>
      <c r="P13" s="294">
        <v>10</v>
      </c>
      <c r="Q13" s="295"/>
      <c r="R13" s="294">
        <v>7.833333333333333</v>
      </c>
      <c r="S13" s="380"/>
    </row>
    <row r="14" spans="1:19" ht="63" customHeight="1" x14ac:dyDescent="0.25">
      <c r="A14" s="91">
        <v>6</v>
      </c>
      <c r="B14" s="98" t="s">
        <v>295</v>
      </c>
      <c r="C14" s="98" t="s">
        <v>296</v>
      </c>
      <c r="D14" s="98" t="s">
        <v>297</v>
      </c>
      <c r="E14" s="139">
        <v>20000000</v>
      </c>
      <c r="F14" s="92"/>
      <c r="G14" s="182">
        <f t="shared" si="0"/>
        <v>18.299999999999997</v>
      </c>
      <c r="H14" s="178">
        <v>500000</v>
      </c>
      <c r="I14" s="171"/>
      <c r="J14" s="294">
        <v>3.5</v>
      </c>
      <c r="K14" s="295"/>
      <c r="L14" s="294">
        <v>2</v>
      </c>
      <c r="M14" s="295"/>
      <c r="N14" s="294">
        <v>4.333333333333333</v>
      </c>
      <c r="O14" s="295"/>
      <c r="P14" s="294">
        <v>3.6666666666666665</v>
      </c>
      <c r="Q14" s="295"/>
      <c r="R14" s="294">
        <v>4.8</v>
      </c>
      <c r="S14" s="380"/>
    </row>
    <row r="15" spans="1:19" ht="62.25" customHeight="1" x14ac:dyDescent="0.25">
      <c r="A15" s="91">
        <v>7</v>
      </c>
      <c r="B15" s="98" t="s">
        <v>298</v>
      </c>
      <c r="C15" s="98" t="s">
        <v>299</v>
      </c>
      <c r="D15" s="98" t="s">
        <v>300</v>
      </c>
      <c r="E15" s="139">
        <v>27980000</v>
      </c>
      <c r="F15" s="92"/>
      <c r="G15" s="182">
        <f t="shared" si="0"/>
        <v>65</v>
      </c>
      <c r="H15" s="176">
        <v>1000000</v>
      </c>
      <c r="I15" s="169"/>
      <c r="J15" s="294">
        <v>16</v>
      </c>
      <c r="K15" s="295"/>
      <c r="L15" s="294">
        <v>16</v>
      </c>
      <c r="M15" s="295"/>
      <c r="N15" s="294">
        <v>15</v>
      </c>
      <c r="O15" s="295"/>
      <c r="P15" s="294">
        <v>10</v>
      </c>
      <c r="Q15" s="295"/>
      <c r="R15" s="294">
        <v>8</v>
      </c>
      <c r="S15" s="380"/>
    </row>
    <row r="16" spans="1:19" ht="57.75" x14ac:dyDescent="0.25">
      <c r="A16" s="91">
        <v>8</v>
      </c>
      <c r="B16" s="98" t="s">
        <v>301</v>
      </c>
      <c r="C16" s="98" t="s">
        <v>302</v>
      </c>
      <c r="D16" s="98" t="s">
        <v>303</v>
      </c>
      <c r="E16" s="139">
        <v>30000000</v>
      </c>
      <c r="F16" s="92"/>
      <c r="G16" s="182">
        <f t="shared" si="0"/>
        <v>76</v>
      </c>
      <c r="H16" s="177">
        <v>1000000</v>
      </c>
      <c r="I16" s="170"/>
      <c r="J16" s="294">
        <v>10</v>
      </c>
      <c r="K16" s="295"/>
      <c r="L16" s="294">
        <v>30</v>
      </c>
      <c r="M16" s="295"/>
      <c r="N16" s="294">
        <v>14</v>
      </c>
      <c r="O16" s="295"/>
      <c r="P16" s="294">
        <v>12</v>
      </c>
      <c r="Q16" s="295"/>
      <c r="R16" s="294">
        <v>10</v>
      </c>
      <c r="S16" s="380"/>
    </row>
    <row r="17" spans="1:20" ht="51" customHeight="1" x14ac:dyDescent="0.25">
      <c r="A17" s="91">
        <v>9</v>
      </c>
      <c r="B17" s="98" t="s">
        <v>304</v>
      </c>
      <c r="C17" s="98" t="s">
        <v>305</v>
      </c>
      <c r="D17" s="98" t="s">
        <v>306</v>
      </c>
      <c r="E17" s="139">
        <v>12000000</v>
      </c>
      <c r="F17" s="92"/>
      <c r="G17" s="182">
        <f t="shared" si="0"/>
        <v>58</v>
      </c>
      <c r="H17" s="176">
        <v>1000000</v>
      </c>
      <c r="I17" s="169"/>
      <c r="J17" s="294">
        <v>10</v>
      </c>
      <c r="K17" s="295"/>
      <c r="L17" s="294">
        <v>16</v>
      </c>
      <c r="M17" s="295"/>
      <c r="N17" s="294">
        <v>12</v>
      </c>
      <c r="O17" s="295"/>
      <c r="P17" s="294">
        <v>10</v>
      </c>
      <c r="Q17" s="295"/>
      <c r="R17" s="294">
        <v>10</v>
      </c>
      <c r="S17" s="380"/>
    </row>
    <row r="18" spans="1:20" ht="51" customHeight="1" x14ac:dyDescent="0.25">
      <c r="A18" s="91">
        <v>10</v>
      </c>
      <c r="B18" s="98" t="s">
        <v>307</v>
      </c>
      <c r="C18" s="98" t="s">
        <v>308</v>
      </c>
      <c r="D18" s="98" t="s">
        <v>309</v>
      </c>
      <c r="E18" s="139">
        <v>13000000</v>
      </c>
      <c r="F18" s="92"/>
      <c r="G18" s="182">
        <f t="shared" si="0"/>
        <v>21</v>
      </c>
      <c r="H18" s="176">
        <v>7000000</v>
      </c>
      <c r="I18" s="169"/>
      <c r="J18" s="294">
        <v>7</v>
      </c>
      <c r="K18" s="295"/>
      <c r="L18" s="294">
        <v>5</v>
      </c>
      <c r="M18" s="295"/>
      <c r="N18" s="294">
        <v>4</v>
      </c>
      <c r="O18" s="295"/>
      <c r="P18" s="294">
        <v>3</v>
      </c>
      <c r="Q18" s="295"/>
      <c r="R18" s="294">
        <v>2</v>
      </c>
      <c r="S18" s="380"/>
    </row>
    <row r="19" spans="1:20" ht="18" x14ac:dyDescent="0.25">
      <c r="A19" s="121"/>
      <c r="B19" s="289" t="s">
        <v>11</v>
      </c>
      <c r="C19" s="289"/>
      <c r="D19" s="289"/>
      <c r="E19" s="96">
        <f>SUM(E9:E18)</f>
        <v>263080000</v>
      </c>
      <c r="F19" s="130"/>
      <c r="G19" s="94">
        <f t="shared" si="0"/>
        <v>0</v>
      </c>
      <c r="H19" s="83">
        <f>SUM(H9:H18)</f>
        <v>40300000</v>
      </c>
      <c r="I19" s="2"/>
      <c r="J19" s="377"/>
      <c r="K19" s="381"/>
      <c r="L19" s="377"/>
      <c r="M19" s="381"/>
      <c r="N19" s="377"/>
      <c r="O19" s="381"/>
      <c r="P19" s="377"/>
      <c r="Q19" s="381"/>
      <c r="R19" s="377"/>
      <c r="S19" s="382"/>
      <c r="T19" s="17"/>
    </row>
    <row r="20" spans="1:20" ht="15.75" x14ac:dyDescent="0.25">
      <c r="A20" s="337" t="s">
        <v>32</v>
      </c>
      <c r="B20" s="338"/>
      <c r="C20" s="338"/>
      <c r="D20" s="338"/>
      <c r="E20" s="338"/>
      <c r="F20" s="338"/>
      <c r="G20" s="338"/>
      <c r="H20" s="338"/>
      <c r="I20" s="339"/>
      <c r="J20" s="353"/>
      <c r="K20" s="353"/>
      <c r="L20" s="353"/>
      <c r="M20" s="353"/>
      <c r="N20" s="353"/>
      <c r="O20" s="353"/>
      <c r="P20" s="353"/>
      <c r="Q20" s="353"/>
      <c r="R20" s="353"/>
      <c r="S20" s="353"/>
    </row>
    <row r="21" spans="1:20" ht="201" x14ac:dyDescent="0.3">
      <c r="A21" s="89">
        <v>1</v>
      </c>
      <c r="B21" s="95" t="s">
        <v>310</v>
      </c>
      <c r="C21" s="95" t="s">
        <v>57</v>
      </c>
      <c r="D21" s="95" t="s">
        <v>58</v>
      </c>
      <c r="E21" s="97">
        <v>17750000</v>
      </c>
      <c r="F21" s="95" t="s">
        <v>317</v>
      </c>
      <c r="G21" s="94">
        <f>SUM(J21+L21+N21+P21+R21)</f>
        <v>0</v>
      </c>
      <c r="H21" s="147"/>
      <c r="I21" s="2"/>
      <c r="J21" s="383"/>
      <c r="K21" s="383"/>
      <c r="L21" s="383"/>
      <c r="M21" s="383"/>
      <c r="N21" s="383"/>
      <c r="O21" s="383"/>
      <c r="P21" s="383"/>
      <c r="Q21" s="383"/>
      <c r="R21" s="383"/>
      <c r="S21" s="383"/>
    </row>
    <row r="22" spans="1:20" ht="87" x14ac:dyDescent="0.3">
      <c r="A22" s="89">
        <v>2</v>
      </c>
      <c r="B22" s="95" t="s">
        <v>311</v>
      </c>
      <c r="C22" s="95" t="s">
        <v>312</v>
      </c>
      <c r="D22" s="95" t="s">
        <v>313</v>
      </c>
      <c r="E22" s="97">
        <v>9791500</v>
      </c>
      <c r="F22" s="95" t="s">
        <v>318</v>
      </c>
      <c r="G22" s="94">
        <f>SUM(J22+L22+N22+P22+R22)</f>
        <v>0</v>
      </c>
      <c r="H22" s="147"/>
      <c r="I22" s="2"/>
      <c r="J22" s="371"/>
      <c r="K22" s="371"/>
      <c r="L22" s="371"/>
      <c r="M22" s="371"/>
      <c r="N22" s="371"/>
      <c r="O22" s="371"/>
      <c r="P22" s="371"/>
      <c r="Q22" s="371"/>
      <c r="R22" s="383"/>
      <c r="S22" s="383"/>
    </row>
    <row r="23" spans="1:20" ht="18.75" x14ac:dyDescent="0.3">
      <c r="A23" s="121"/>
      <c r="B23" s="314" t="s">
        <v>11</v>
      </c>
      <c r="C23" s="314"/>
      <c r="D23" s="314"/>
      <c r="E23" s="96">
        <f>SUM(E21:E22)</f>
        <v>27541500</v>
      </c>
      <c r="F23" s="130"/>
      <c r="G23" s="130">
        <f>SUM(G21)</f>
        <v>0</v>
      </c>
      <c r="H23" s="147">
        <f>SUM(H21)</f>
        <v>0</v>
      </c>
      <c r="I23" s="2"/>
      <c r="J23" s="370"/>
      <c r="K23" s="370"/>
      <c r="L23" s="370"/>
      <c r="M23" s="370"/>
      <c r="N23" s="370"/>
      <c r="O23" s="377"/>
      <c r="P23" s="370"/>
      <c r="Q23" s="370"/>
      <c r="R23" s="370"/>
      <c r="S23" s="377"/>
      <c r="T23" s="17"/>
    </row>
    <row r="24" spans="1:20" ht="30" x14ac:dyDescent="0.3">
      <c r="A24" s="132"/>
      <c r="B24" s="133"/>
      <c r="C24" s="106"/>
      <c r="D24" s="106"/>
      <c r="E24" s="37">
        <f>E7+E19+E23</f>
        <v>310621500</v>
      </c>
      <c r="F24" s="106"/>
      <c r="G24" s="64" t="s">
        <v>12</v>
      </c>
      <c r="H24" s="149">
        <f>H7+H19+H23</f>
        <v>44300000</v>
      </c>
      <c r="I24" s="1"/>
      <c r="J24" s="14"/>
      <c r="K24" s="14"/>
      <c r="L24" s="14"/>
      <c r="M24" s="14"/>
      <c r="N24" s="14"/>
      <c r="O24" s="14"/>
      <c r="P24" s="14"/>
      <c r="Q24" s="14"/>
      <c r="R24" s="14"/>
      <c r="S24" s="14"/>
      <c r="T24" s="17"/>
    </row>
    <row r="25" spans="1:20" x14ac:dyDescent="0.25">
      <c r="J25" s="17"/>
      <c r="K25" s="17"/>
      <c r="L25" s="17"/>
      <c r="M25" s="17"/>
      <c r="N25" s="17"/>
      <c r="O25" s="17"/>
      <c r="P25" s="17"/>
      <c r="Q25" s="17"/>
      <c r="R25" s="17"/>
      <c r="S25" s="17"/>
      <c r="T25" s="17"/>
    </row>
    <row r="26" spans="1:20" ht="15.75" x14ac:dyDescent="0.25">
      <c r="A26" s="337" t="s">
        <v>314</v>
      </c>
      <c r="B26" s="338"/>
      <c r="C26" s="338"/>
      <c r="D26" s="338"/>
      <c r="E26" s="338"/>
      <c r="F26" s="338"/>
      <c r="G26" s="338"/>
      <c r="H26" s="338"/>
      <c r="I26" s="339"/>
    </row>
    <row r="27" spans="1:20" x14ac:dyDescent="0.25">
      <c r="A27" s="38"/>
      <c r="B27" s="30" t="s">
        <v>315</v>
      </c>
      <c r="C27" s="18"/>
      <c r="D27" s="18"/>
      <c r="E27" s="20"/>
      <c r="F27" s="18"/>
      <c r="G27" s="18"/>
      <c r="H27" s="18"/>
      <c r="I27" s="18"/>
    </row>
  </sheetData>
  <mergeCells count="105">
    <mergeCell ref="A26:I26"/>
    <mergeCell ref="B23:D23"/>
    <mergeCell ref="J23:K23"/>
    <mergeCell ref="L23:M23"/>
    <mergeCell ref="N23:O23"/>
    <mergeCell ref="P23:Q23"/>
    <mergeCell ref="R23:S23"/>
    <mergeCell ref="J21:K21"/>
    <mergeCell ref="L21:M21"/>
    <mergeCell ref="N21:O21"/>
    <mergeCell ref="P21:Q21"/>
    <mergeCell ref="R21:S21"/>
    <mergeCell ref="J22:K22"/>
    <mergeCell ref="L22:M22"/>
    <mergeCell ref="N22:O22"/>
    <mergeCell ref="P22:Q22"/>
    <mergeCell ref="R22:S22"/>
    <mergeCell ref="A20:I20"/>
    <mergeCell ref="J20:K20"/>
    <mergeCell ref="L20:M20"/>
    <mergeCell ref="N20:O20"/>
    <mergeCell ref="P20:Q20"/>
    <mergeCell ref="R20:S20"/>
    <mergeCell ref="B19:D19"/>
    <mergeCell ref="J19:K19"/>
    <mergeCell ref="L19:M19"/>
    <mergeCell ref="N19:O19"/>
    <mergeCell ref="P19:Q19"/>
    <mergeCell ref="R19:S19"/>
    <mergeCell ref="N17:O17"/>
    <mergeCell ref="P17:Q17"/>
    <mergeCell ref="R17:S17"/>
    <mergeCell ref="J18:K18"/>
    <mergeCell ref="L18:M18"/>
    <mergeCell ref="J17:K17"/>
    <mergeCell ref="L17:M17"/>
    <mergeCell ref="N18:O18"/>
    <mergeCell ref="P18:Q18"/>
    <mergeCell ref="R18:S18"/>
    <mergeCell ref="J16:K16"/>
    <mergeCell ref="L16:M16"/>
    <mergeCell ref="N16:O16"/>
    <mergeCell ref="J15:K15"/>
    <mergeCell ref="L15:M15"/>
    <mergeCell ref="N15:O15"/>
    <mergeCell ref="P15:Q15"/>
    <mergeCell ref="P16:Q16"/>
    <mergeCell ref="R16:S16"/>
    <mergeCell ref="R15:S15"/>
    <mergeCell ref="J14:K14"/>
    <mergeCell ref="L14:M14"/>
    <mergeCell ref="N14:O14"/>
    <mergeCell ref="P14:Q14"/>
    <mergeCell ref="R14:S14"/>
    <mergeCell ref="J13:K13"/>
    <mergeCell ref="L13:M13"/>
    <mergeCell ref="N13:O13"/>
    <mergeCell ref="P13:Q13"/>
    <mergeCell ref="R13:S13"/>
    <mergeCell ref="J12:K12"/>
    <mergeCell ref="J11:K11"/>
    <mergeCell ref="L11:M11"/>
    <mergeCell ref="N11:O11"/>
    <mergeCell ref="P11:Q11"/>
    <mergeCell ref="R11:S11"/>
    <mergeCell ref="L12:M12"/>
    <mergeCell ref="N12:O12"/>
    <mergeCell ref="P12:Q12"/>
    <mergeCell ref="R12:S12"/>
    <mergeCell ref="J10:K10"/>
    <mergeCell ref="L10:M10"/>
    <mergeCell ref="N10:O10"/>
    <mergeCell ref="P10:Q10"/>
    <mergeCell ref="R10:S10"/>
    <mergeCell ref="J9:K9"/>
    <mergeCell ref="L9:M9"/>
    <mergeCell ref="N9:O9"/>
    <mergeCell ref="P9:Q9"/>
    <mergeCell ref="R9:S9"/>
    <mergeCell ref="R7:S7"/>
    <mergeCell ref="A8:I8"/>
    <mergeCell ref="J8:K8"/>
    <mergeCell ref="L8:M8"/>
    <mergeCell ref="N8:O8"/>
    <mergeCell ref="P8:Q8"/>
    <mergeCell ref="R8:S8"/>
    <mergeCell ref="B7:D7"/>
    <mergeCell ref="J7:K7"/>
    <mergeCell ref="L7:M7"/>
    <mergeCell ref="N7:O7"/>
    <mergeCell ref="P7:Q7"/>
    <mergeCell ref="J6:K6"/>
    <mergeCell ref="L6:M6"/>
    <mergeCell ref="N6:O6"/>
    <mergeCell ref="P6:Q6"/>
    <mergeCell ref="R6:S6"/>
    <mergeCell ref="B1:E1"/>
    <mergeCell ref="J1:K5"/>
    <mergeCell ref="L1:M5"/>
    <mergeCell ref="N1:O5"/>
    <mergeCell ref="P1:Q5"/>
    <mergeCell ref="R1:S5"/>
    <mergeCell ref="A2:B2"/>
    <mergeCell ref="B3:C3"/>
    <mergeCell ref="A5:I5"/>
  </mergeCells>
  <pageMargins left="0.7" right="0.7" top="0.75" bottom="0.75" header="0.3" footer="0.3"/>
  <pageSetup paperSize="9" scale="37" fitToHeight="0"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zoomScale="70" zoomScaleNormal="70" workbookViewId="0">
      <selection activeCell="L21" sqref="L21:M21"/>
    </sheetView>
  </sheetViews>
  <sheetFormatPr defaultRowHeight="15" x14ac:dyDescent="0.25"/>
  <cols>
    <col min="1" max="1" width="10.140625" style="36" customWidth="1"/>
    <col min="2" max="2" width="34.42578125" customWidth="1"/>
    <col min="3" max="3" width="29.7109375" customWidth="1"/>
    <col min="4" max="4" width="38.28515625" customWidth="1"/>
    <col min="5" max="5" width="15.28515625" style="21" customWidth="1"/>
    <col min="6" max="6" width="22.85546875" bestFit="1" customWidth="1"/>
    <col min="7" max="7" width="15.42578125" customWidth="1"/>
    <col min="8" max="8" width="21.42578125" customWidth="1"/>
    <col min="9" max="9" width="26.42578125"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0</v>
      </c>
      <c r="C1" s="259"/>
      <c r="D1" s="259"/>
      <c r="E1" s="260"/>
      <c r="F1" s="73"/>
      <c r="G1" s="73"/>
      <c r="H1" s="73"/>
      <c r="I1" s="104"/>
      <c r="J1" s="261" t="s">
        <v>21</v>
      </c>
      <c r="K1" s="262"/>
      <c r="L1" s="267" t="s">
        <v>22</v>
      </c>
      <c r="M1" s="262"/>
      <c r="N1" s="261" t="s">
        <v>23</v>
      </c>
      <c r="O1" s="268"/>
      <c r="P1" s="261" t="s">
        <v>325</v>
      </c>
      <c r="Q1" s="262"/>
      <c r="R1" s="261" t="s">
        <v>24</v>
      </c>
      <c r="S1" s="262"/>
    </row>
    <row r="2" spans="1:19" ht="19.5" customHeight="1" x14ac:dyDescent="0.25">
      <c r="A2" s="273" t="s">
        <v>1</v>
      </c>
      <c r="B2" s="274"/>
      <c r="C2" s="108"/>
      <c r="D2" s="110"/>
      <c r="E2" s="111"/>
      <c r="F2" s="105"/>
      <c r="G2" s="105"/>
      <c r="H2" s="73"/>
      <c r="I2" s="104"/>
      <c r="J2" s="263"/>
      <c r="K2" s="264"/>
      <c r="L2" s="263"/>
      <c r="M2" s="264"/>
      <c r="N2" s="269"/>
      <c r="O2" s="270"/>
      <c r="P2" s="263"/>
      <c r="Q2" s="264"/>
      <c r="R2" s="263"/>
      <c r="S2" s="264"/>
    </row>
    <row r="3" spans="1:19" ht="42.75" customHeight="1" x14ac:dyDescent="0.25">
      <c r="A3" s="91"/>
      <c r="B3" s="275" t="s">
        <v>335</v>
      </c>
      <c r="C3" s="276"/>
      <c r="D3" s="113" t="s">
        <v>2</v>
      </c>
      <c r="E3" s="111"/>
      <c r="F3" s="106"/>
      <c r="G3" s="105"/>
      <c r="H3" s="73"/>
      <c r="I3" s="104"/>
      <c r="J3" s="263"/>
      <c r="K3" s="264"/>
      <c r="L3" s="263"/>
      <c r="M3" s="264"/>
      <c r="N3" s="269"/>
      <c r="O3" s="270"/>
      <c r="P3" s="263"/>
      <c r="Q3" s="264"/>
      <c r="R3" s="263"/>
      <c r="S3" s="264"/>
    </row>
    <row r="4" spans="1:19" ht="42.75" x14ac:dyDescent="0.25">
      <c r="A4" s="125" t="s">
        <v>3</v>
      </c>
      <c r="B4" s="125" t="s">
        <v>4</v>
      </c>
      <c r="C4" s="125" t="s">
        <v>5</v>
      </c>
      <c r="D4" s="125" t="s">
        <v>6</v>
      </c>
      <c r="E4" s="126" t="s">
        <v>7</v>
      </c>
      <c r="F4" s="125" t="s">
        <v>8</v>
      </c>
      <c r="G4" s="127" t="s">
        <v>9</v>
      </c>
      <c r="H4" s="128" t="s">
        <v>40</v>
      </c>
      <c r="I4" s="129" t="s">
        <v>10</v>
      </c>
      <c r="J4" s="263"/>
      <c r="K4" s="264"/>
      <c r="L4" s="263"/>
      <c r="M4" s="264"/>
      <c r="N4" s="269"/>
      <c r="O4" s="270"/>
      <c r="P4" s="263"/>
      <c r="Q4" s="264"/>
      <c r="R4" s="263"/>
      <c r="S4" s="264"/>
    </row>
    <row r="5" spans="1:19" s="8" customFormat="1" ht="15.75" thickBot="1" x14ac:dyDescent="0.3">
      <c r="A5" s="329" t="s">
        <v>31</v>
      </c>
      <c r="B5" s="305"/>
      <c r="C5" s="305"/>
      <c r="D5" s="305"/>
      <c r="E5" s="305"/>
      <c r="F5" s="305"/>
      <c r="G5" s="305"/>
      <c r="H5" s="305"/>
      <c r="I5" s="305"/>
      <c r="J5" s="265"/>
      <c r="K5" s="266"/>
      <c r="L5" s="265"/>
      <c r="M5" s="266"/>
      <c r="N5" s="271"/>
      <c r="O5" s="272"/>
      <c r="P5" s="265"/>
      <c r="Q5" s="266"/>
      <c r="R5" s="265"/>
      <c r="S5" s="266"/>
    </row>
    <row r="6" spans="1:19" ht="63.75" customHeight="1" x14ac:dyDescent="0.25">
      <c r="A6" s="91">
        <v>1</v>
      </c>
      <c r="B6" s="98" t="s">
        <v>279</v>
      </c>
      <c r="C6" s="98" t="s">
        <v>280</v>
      </c>
      <c r="D6" s="98" t="s">
        <v>281</v>
      </c>
      <c r="E6" s="139">
        <v>20000000</v>
      </c>
      <c r="F6" s="77"/>
      <c r="G6" s="94">
        <f>SUM(J6+L6+N6+P6+R6)</f>
        <v>52</v>
      </c>
      <c r="H6" s="67">
        <v>5000000</v>
      </c>
      <c r="I6" s="67"/>
      <c r="J6" s="342">
        <v>6</v>
      </c>
      <c r="K6" s="343"/>
      <c r="L6" s="342">
        <v>22</v>
      </c>
      <c r="M6" s="343"/>
      <c r="N6" s="342">
        <v>8</v>
      </c>
      <c r="O6" s="343"/>
      <c r="P6" s="342">
        <v>8</v>
      </c>
      <c r="Q6" s="343"/>
      <c r="R6" s="384">
        <v>8</v>
      </c>
      <c r="S6" s="385"/>
    </row>
    <row r="7" spans="1:19" x14ac:dyDescent="0.25">
      <c r="A7" s="121"/>
      <c r="B7" s="289" t="s">
        <v>11</v>
      </c>
      <c r="C7" s="289"/>
      <c r="D7" s="289"/>
      <c r="E7" s="96">
        <f>SUM(E6:E6)</f>
        <v>20000000</v>
      </c>
      <c r="F7" s="130"/>
      <c r="G7" s="94">
        <f>SUM(G6)</f>
        <v>52</v>
      </c>
      <c r="H7" s="73"/>
      <c r="I7" s="73"/>
      <c r="J7" s="320"/>
      <c r="K7" s="320"/>
      <c r="L7" s="320"/>
      <c r="M7" s="320"/>
      <c r="N7" s="320"/>
      <c r="O7" s="320"/>
      <c r="P7" s="320"/>
      <c r="Q7" s="320"/>
      <c r="R7" s="320"/>
      <c r="S7" s="320"/>
    </row>
    <row r="8" spans="1:19" ht="15.75" customHeight="1" x14ac:dyDescent="0.25">
      <c r="A8" s="352" t="s">
        <v>33</v>
      </c>
      <c r="B8" s="206"/>
      <c r="C8" s="206"/>
      <c r="D8" s="206"/>
      <c r="E8" s="206"/>
      <c r="F8" s="206"/>
      <c r="G8" s="206"/>
      <c r="H8" s="206"/>
      <c r="I8" s="207"/>
      <c r="J8" s="353"/>
      <c r="K8" s="353"/>
      <c r="L8" s="353"/>
      <c r="M8" s="353"/>
      <c r="N8" s="353"/>
      <c r="O8" s="353"/>
      <c r="P8" s="353"/>
      <c r="Q8" s="353"/>
      <c r="R8" s="353"/>
      <c r="S8" s="353"/>
    </row>
    <row r="9" spans="1:19" ht="73.5" customHeight="1" x14ac:dyDescent="0.25">
      <c r="A9" s="91">
        <v>1</v>
      </c>
      <c r="B9" s="98" t="s">
        <v>282</v>
      </c>
      <c r="C9" s="98" t="s">
        <v>51</v>
      </c>
      <c r="D9" s="98" t="s">
        <v>52</v>
      </c>
      <c r="E9" s="139">
        <v>50000000</v>
      </c>
      <c r="F9" s="92"/>
      <c r="G9" s="94">
        <f t="shared" ref="G9:G19" si="0">SUM(J9+L9+N9+P9+R9)</f>
        <v>63</v>
      </c>
      <c r="H9" s="67">
        <v>0</v>
      </c>
      <c r="I9" s="74"/>
      <c r="J9" s="246">
        <v>10</v>
      </c>
      <c r="K9" s="247"/>
      <c r="L9" s="246">
        <v>25</v>
      </c>
      <c r="M9" s="247"/>
      <c r="N9" s="246">
        <v>10</v>
      </c>
      <c r="O9" s="247"/>
      <c r="P9" s="246">
        <v>8</v>
      </c>
      <c r="Q9" s="247"/>
      <c r="R9" s="246">
        <v>10</v>
      </c>
      <c r="S9" s="247"/>
    </row>
    <row r="10" spans="1:19" ht="90" customHeight="1" x14ac:dyDescent="0.25">
      <c r="A10" s="91">
        <v>2</v>
      </c>
      <c r="B10" s="98" t="s">
        <v>283</v>
      </c>
      <c r="C10" s="98" t="s">
        <v>284</v>
      </c>
      <c r="D10" s="98" t="s">
        <v>285</v>
      </c>
      <c r="E10" s="139">
        <v>11100000</v>
      </c>
      <c r="F10" s="92"/>
      <c r="G10" s="94">
        <f t="shared" si="0"/>
        <v>31</v>
      </c>
      <c r="H10" s="67">
        <v>5000000</v>
      </c>
      <c r="I10" s="74"/>
      <c r="J10" s="246">
        <v>8</v>
      </c>
      <c r="K10" s="247"/>
      <c r="L10" s="246">
        <v>2</v>
      </c>
      <c r="M10" s="247"/>
      <c r="N10" s="246">
        <v>9</v>
      </c>
      <c r="O10" s="247"/>
      <c r="P10" s="246">
        <v>6</v>
      </c>
      <c r="Q10" s="247"/>
      <c r="R10" s="246">
        <v>6</v>
      </c>
      <c r="S10" s="247"/>
    </row>
    <row r="11" spans="1:19" ht="50.25" customHeight="1" x14ac:dyDescent="0.25">
      <c r="A11" s="91">
        <v>3</v>
      </c>
      <c r="B11" s="98" t="s">
        <v>286</v>
      </c>
      <c r="C11" s="98" t="s">
        <v>287</v>
      </c>
      <c r="D11" s="98" t="s">
        <v>288</v>
      </c>
      <c r="E11" s="139">
        <v>35000000</v>
      </c>
      <c r="F11" s="92"/>
      <c r="G11" s="94">
        <f t="shared" si="0"/>
        <v>49</v>
      </c>
      <c r="H11" s="85">
        <v>15000000</v>
      </c>
      <c r="I11" s="84"/>
      <c r="J11" s="246">
        <v>8</v>
      </c>
      <c r="K11" s="247"/>
      <c r="L11" s="246">
        <v>20</v>
      </c>
      <c r="M11" s="247"/>
      <c r="N11" s="246">
        <v>9</v>
      </c>
      <c r="O11" s="247"/>
      <c r="P11" s="246">
        <v>8</v>
      </c>
      <c r="Q11" s="247"/>
      <c r="R11" s="246">
        <v>4</v>
      </c>
      <c r="S11" s="247"/>
    </row>
    <row r="12" spans="1:19" ht="63" customHeight="1" x14ac:dyDescent="0.25">
      <c r="A12" s="91">
        <v>4</v>
      </c>
      <c r="B12" s="98" t="s">
        <v>289</v>
      </c>
      <c r="C12" s="98" t="s">
        <v>290</v>
      </c>
      <c r="D12" s="98" t="s">
        <v>291</v>
      </c>
      <c r="E12" s="139">
        <v>50000000</v>
      </c>
      <c r="F12" s="92"/>
      <c r="G12" s="94">
        <f t="shared" si="0"/>
        <v>63</v>
      </c>
      <c r="H12" s="85">
        <v>0</v>
      </c>
      <c r="I12" s="84"/>
      <c r="J12" s="246">
        <v>10</v>
      </c>
      <c r="K12" s="247"/>
      <c r="L12" s="246">
        <v>35</v>
      </c>
      <c r="M12" s="247"/>
      <c r="N12" s="246">
        <v>6</v>
      </c>
      <c r="O12" s="247"/>
      <c r="P12" s="246">
        <v>6</v>
      </c>
      <c r="Q12" s="247"/>
      <c r="R12" s="246">
        <v>6</v>
      </c>
      <c r="S12" s="247"/>
    </row>
    <row r="13" spans="1:19" ht="55.5" customHeight="1" x14ac:dyDescent="0.25">
      <c r="A13" s="91">
        <v>5</v>
      </c>
      <c r="B13" s="98" t="s">
        <v>292</v>
      </c>
      <c r="C13" s="98" t="s">
        <v>293</v>
      </c>
      <c r="D13" s="98" t="s">
        <v>294</v>
      </c>
      <c r="E13" s="139">
        <v>14000000</v>
      </c>
      <c r="F13" s="92"/>
      <c r="G13" s="94">
        <f t="shared" si="0"/>
        <v>61</v>
      </c>
      <c r="H13" s="85">
        <v>7000000</v>
      </c>
      <c r="I13" s="84"/>
      <c r="J13" s="246">
        <v>8</v>
      </c>
      <c r="K13" s="247"/>
      <c r="L13" s="246">
        <v>25</v>
      </c>
      <c r="M13" s="247"/>
      <c r="N13" s="246">
        <v>12</v>
      </c>
      <c r="O13" s="247"/>
      <c r="P13" s="246">
        <v>8</v>
      </c>
      <c r="Q13" s="247"/>
      <c r="R13" s="246">
        <v>8</v>
      </c>
      <c r="S13" s="247"/>
    </row>
    <row r="14" spans="1:19" ht="63" customHeight="1" x14ac:dyDescent="0.25">
      <c r="A14" s="91">
        <v>6</v>
      </c>
      <c r="B14" s="98" t="s">
        <v>295</v>
      </c>
      <c r="C14" s="98" t="s">
        <v>296</v>
      </c>
      <c r="D14" s="98" t="s">
        <v>297</v>
      </c>
      <c r="E14" s="139">
        <v>20000000</v>
      </c>
      <c r="F14" s="92"/>
      <c r="G14" s="94">
        <f t="shared" si="0"/>
        <v>30</v>
      </c>
      <c r="H14" s="85">
        <v>0</v>
      </c>
      <c r="I14" s="87" t="s">
        <v>332</v>
      </c>
      <c r="J14" s="246">
        <v>0</v>
      </c>
      <c r="K14" s="247"/>
      <c r="L14" s="246">
        <v>30</v>
      </c>
      <c r="M14" s="247"/>
      <c r="N14" s="246">
        <v>0</v>
      </c>
      <c r="O14" s="247"/>
      <c r="P14" s="246">
        <v>0</v>
      </c>
      <c r="Q14" s="247"/>
      <c r="R14" s="246">
        <v>0</v>
      </c>
      <c r="S14" s="247"/>
    </row>
    <row r="15" spans="1:19" ht="62.25" customHeight="1" x14ac:dyDescent="0.25">
      <c r="A15" s="91">
        <v>7</v>
      </c>
      <c r="B15" s="98" t="s">
        <v>298</v>
      </c>
      <c r="C15" s="98" t="s">
        <v>299</v>
      </c>
      <c r="D15" s="98" t="s">
        <v>300</v>
      </c>
      <c r="E15" s="139">
        <v>27985400</v>
      </c>
      <c r="F15" s="92"/>
      <c r="G15" s="94">
        <f t="shared" si="0"/>
        <v>57</v>
      </c>
      <c r="H15" s="67">
        <v>0</v>
      </c>
      <c r="I15" s="74"/>
      <c r="J15" s="246">
        <v>10</v>
      </c>
      <c r="K15" s="247"/>
      <c r="L15" s="246">
        <v>17</v>
      </c>
      <c r="M15" s="247"/>
      <c r="N15" s="246">
        <v>14</v>
      </c>
      <c r="O15" s="247"/>
      <c r="P15" s="246">
        <v>8</v>
      </c>
      <c r="Q15" s="247"/>
      <c r="R15" s="246">
        <v>8</v>
      </c>
      <c r="S15" s="247"/>
    </row>
    <row r="16" spans="1:19" ht="57.75" x14ac:dyDescent="0.25">
      <c r="A16" s="91">
        <v>8</v>
      </c>
      <c r="B16" s="98" t="s">
        <v>301</v>
      </c>
      <c r="C16" s="98" t="s">
        <v>302</v>
      </c>
      <c r="D16" s="98" t="s">
        <v>303</v>
      </c>
      <c r="E16" s="139">
        <v>30000000</v>
      </c>
      <c r="F16" s="92"/>
      <c r="G16" s="94">
        <f t="shared" si="0"/>
        <v>72</v>
      </c>
      <c r="H16" s="86">
        <v>0</v>
      </c>
      <c r="I16" s="78"/>
      <c r="J16" s="246">
        <v>10</v>
      </c>
      <c r="K16" s="247"/>
      <c r="L16" s="246">
        <v>40</v>
      </c>
      <c r="M16" s="247"/>
      <c r="N16" s="246">
        <v>10</v>
      </c>
      <c r="O16" s="247"/>
      <c r="P16" s="246">
        <v>6</v>
      </c>
      <c r="Q16" s="247"/>
      <c r="R16" s="246">
        <v>6</v>
      </c>
      <c r="S16" s="247"/>
    </row>
    <row r="17" spans="1:20" ht="66.75" customHeight="1" x14ac:dyDescent="0.25">
      <c r="A17" s="91">
        <v>9</v>
      </c>
      <c r="B17" s="98" t="s">
        <v>304</v>
      </c>
      <c r="C17" s="98" t="s">
        <v>305</v>
      </c>
      <c r="D17" s="98" t="s">
        <v>306</v>
      </c>
      <c r="E17" s="139">
        <v>12000000</v>
      </c>
      <c r="F17" s="92"/>
      <c r="G17" s="94">
        <f t="shared" si="0"/>
        <v>57</v>
      </c>
      <c r="H17" s="67">
        <v>0</v>
      </c>
      <c r="I17" s="74"/>
      <c r="J17" s="246">
        <v>10</v>
      </c>
      <c r="K17" s="247"/>
      <c r="L17" s="246">
        <v>16</v>
      </c>
      <c r="M17" s="247"/>
      <c r="N17" s="246">
        <v>13</v>
      </c>
      <c r="O17" s="247"/>
      <c r="P17" s="246">
        <v>9</v>
      </c>
      <c r="Q17" s="247"/>
      <c r="R17" s="246">
        <v>9</v>
      </c>
      <c r="S17" s="247"/>
    </row>
    <row r="18" spans="1:20" ht="75" customHeight="1" x14ac:dyDescent="0.25">
      <c r="A18" s="91">
        <v>10</v>
      </c>
      <c r="B18" s="98" t="s">
        <v>307</v>
      </c>
      <c r="C18" s="98" t="s">
        <v>308</v>
      </c>
      <c r="D18" s="98" t="s">
        <v>309</v>
      </c>
      <c r="E18" s="139">
        <v>13000000</v>
      </c>
      <c r="F18" s="92"/>
      <c r="G18" s="94">
        <f t="shared" si="0"/>
        <v>49</v>
      </c>
      <c r="H18" s="67">
        <v>13000000</v>
      </c>
      <c r="I18" s="74"/>
      <c r="J18" s="246">
        <v>6</v>
      </c>
      <c r="K18" s="247"/>
      <c r="L18" s="246">
        <v>25</v>
      </c>
      <c r="M18" s="247"/>
      <c r="N18" s="246">
        <v>6</v>
      </c>
      <c r="O18" s="247"/>
      <c r="P18" s="246">
        <v>6</v>
      </c>
      <c r="Q18" s="247"/>
      <c r="R18" s="246">
        <v>6</v>
      </c>
      <c r="S18" s="247"/>
    </row>
    <row r="19" spans="1:20" ht="18" x14ac:dyDescent="0.25">
      <c r="A19" s="121"/>
      <c r="B19" s="289" t="s">
        <v>11</v>
      </c>
      <c r="C19" s="289"/>
      <c r="D19" s="289"/>
      <c r="E19" s="96">
        <f>SUM(E9:E18)</f>
        <v>263085400</v>
      </c>
      <c r="F19" s="130"/>
      <c r="G19" s="94">
        <f t="shared" si="0"/>
        <v>0</v>
      </c>
      <c r="H19" s="83">
        <f>SUM(H9:H18)</f>
        <v>40000000</v>
      </c>
      <c r="I19" s="2"/>
      <c r="J19" s="377"/>
      <c r="K19" s="381"/>
      <c r="L19" s="377"/>
      <c r="M19" s="381"/>
      <c r="N19" s="377"/>
      <c r="O19" s="381"/>
      <c r="P19" s="377"/>
      <c r="Q19" s="381"/>
      <c r="R19" s="377"/>
      <c r="S19" s="382"/>
      <c r="T19" s="17"/>
    </row>
    <row r="20" spans="1:20" ht="15.75" x14ac:dyDescent="0.25">
      <c r="A20" s="337" t="s">
        <v>32</v>
      </c>
      <c r="B20" s="338"/>
      <c r="C20" s="338"/>
      <c r="D20" s="338"/>
      <c r="E20" s="338"/>
      <c r="F20" s="338"/>
      <c r="G20" s="338"/>
      <c r="H20" s="338"/>
      <c r="I20" s="339"/>
      <c r="J20" s="353"/>
      <c r="K20" s="353"/>
      <c r="L20" s="353"/>
      <c r="M20" s="353"/>
      <c r="N20" s="353"/>
      <c r="O20" s="353"/>
      <c r="P20" s="353"/>
      <c r="Q20" s="353"/>
      <c r="R20" s="353"/>
      <c r="S20" s="353"/>
    </row>
    <row r="21" spans="1:20" ht="200.25" x14ac:dyDescent="0.25">
      <c r="A21" s="89">
        <v>1</v>
      </c>
      <c r="B21" s="95" t="s">
        <v>310</v>
      </c>
      <c r="C21" s="95" t="s">
        <v>57</v>
      </c>
      <c r="D21" s="95" t="s">
        <v>58</v>
      </c>
      <c r="E21" s="97">
        <v>17750000</v>
      </c>
      <c r="F21" s="95" t="s">
        <v>317</v>
      </c>
      <c r="G21" s="94">
        <f>SUM(J21+L21+N21+P21+R21)</f>
        <v>0</v>
      </c>
      <c r="H21" s="74">
        <v>0</v>
      </c>
      <c r="I21" s="74"/>
      <c r="J21" s="386">
        <v>0</v>
      </c>
      <c r="K21" s="386"/>
      <c r="L21" s="386">
        <v>0</v>
      </c>
      <c r="M21" s="386"/>
      <c r="N21" s="386">
        <v>0</v>
      </c>
      <c r="O21" s="386"/>
      <c r="P21" s="386">
        <v>0</v>
      </c>
      <c r="Q21" s="386"/>
      <c r="R21" s="386">
        <v>0</v>
      </c>
      <c r="S21" s="386"/>
    </row>
    <row r="22" spans="1:20" ht="102" customHeight="1" x14ac:dyDescent="0.25">
      <c r="A22" s="89">
        <v>2</v>
      </c>
      <c r="B22" s="95" t="s">
        <v>311</v>
      </c>
      <c r="C22" s="95" t="s">
        <v>312</v>
      </c>
      <c r="D22" s="95" t="s">
        <v>313</v>
      </c>
      <c r="E22" s="97">
        <v>9791500</v>
      </c>
      <c r="F22" s="95" t="s">
        <v>318</v>
      </c>
      <c r="G22" s="94">
        <f>SUM(J22+L22+N22+P22+R22)</f>
        <v>0</v>
      </c>
      <c r="H22" s="74">
        <v>0</v>
      </c>
      <c r="I22" s="74"/>
      <c r="J22" s="287">
        <v>0</v>
      </c>
      <c r="K22" s="287"/>
      <c r="L22" s="287">
        <v>0</v>
      </c>
      <c r="M22" s="287"/>
      <c r="N22" s="287">
        <v>0</v>
      </c>
      <c r="O22" s="287"/>
      <c r="P22" s="287">
        <v>0</v>
      </c>
      <c r="Q22" s="287"/>
      <c r="R22" s="386">
        <v>0</v>
      </c>
      <c r="S22" s="386"/>
    </row>
    <row r="23" spans="1:20" ht="18.75" x14ac:dyDescent="0.3">
      <c r="A23" s="121"/>
      <c r="B23" s="314" t="s">
        <v>11</v>
      </c>
      <c r="C23" s="314"/>
      <c r="D23" s="314"/>
      <c r="E23" s="96">
        <f>SUM(E21:E22)</f>
        <v>27541500</v>
      </c>
      <c r="F23" s="130"/>
      <c r="G23" s="130">
        <f>SUM(G21)</f>
        <v>0</v>
      </c>
      <c r="H23" s="147">
        <f>SUM(H21)</f>
        <v>0</v>
      </c>
      <c r="I23" s="2"/>
      <c r="J23" s="370"/>
      <c r="K23" s="370"/>
      <c r="L23" s="370"/>
      <c r="M23" s="370"/>
      <c r="N23" s="370"/>
      <c r="O23" s="377"/>
      <c r="P23" s="370"/>
      <c r="Q23" s="370"/>
      <c r="R23" s="370"/>
      <c r="S23" s="377"/>
      <c r="T23" s="17"/>
    </row>
    <row r="24" spans="1:20" ht="30" x14ac:dyDescent="0.3">
      <c r="A24" s="132"/>
      <c r="B24" s="133"/>
      <c r="C24" s="106"/>
      <c r="D24" s="106"/>
      <c r="E24" s="37">
        <f>E7+E19+E23</f>
        <v>310626900</v>
      </c>
      <c r="F24" s="106"/>
      <c r="G24" s="64" t="s">
        <v>12</v>
      </c>
      <c r="H24" s="149">
        <f>H7+H19+H23</f>
        <v>40000000</v>
      </c>
      <c r="I24" s="1"/>
      <c r="J24" s="14"/>
      <c r="K24" s="14"/>
      <c r="L24" s="14"/>
      <c r="M24" s="14"/>
      <c r="N24" s="14"/>
      <c r="O24" s="14"/>
      <c r="P24" s="14"/>
      <c r="Q24" s="14"/>
      <c r="R24" s="14"/>
      <c r="S24" s="14"/>
      <c r="T24" s="17"/>
    </row>
    <row r="25" spans="1:20" x14ac:dyDescent="0.25">
      <c r="J25" s="17"/>
      <c r="K25" s="17"/>
      <c r="L25" s="17"/>
      <c r="M25" s="17"/>
      <c r="N25" s="17"/>
      <c r="O25" s="17"/>
      <c r="P25" s="17"/>
      <c r="Q25" s="17"/>
      <c r="R25" s="17"/>
      <c r="S25" s="17"/>
      <c r="T25" s="17"/>
    </row>
    <row r="26" spans="1:20" ht="15.75" x14ac:dyDescent="0.25">
      <c r="A26" s="337" t="s">
        <v>314</v>
      </c>
      <c r="B26" s="338"/>
      <c r="C26" s="338"/>
      <c r="D26" s="338"/>
      <c r="E26" s="338"/>
      <c r="F26" s="338"/>
      <c r="G26" s="338"/>
      <c r="H26" s="338"/>
      <c r="I26" s="339"/>
    </row>
    <row r="27" spans="1:20" x14ac:dyDescent="0.25">
      <c r="A27" s="38"/>
      <c r="B27" s="30" t="s">
        <v>315</v>
      </c>
      <c r="C27" s="18"/>
      <c r="D27" s="18"/>
      <c r="E27" s="20"/>
      <c r="F27" s="18"/>
      <c r="G27" s="18"/>
      <c r="H27" s="18"/>
      <c r="I27" s="18"/>
    </row>
  </sheetData>
  <mergeCells count="105">
    <mergeCell ref="A26:I26"/>
    <mergeCell ref="B23:D23"/>
    <mergeCell ref="J23:K23"/>
    <mergeCell ref="L23:M23"/>
    <mergeCell ref="N23:O23"/>
    <mergeCell ref="P23:Q23"/>
    <mergeCell ref="R23:S23"/>
    <mergeCell ref="J21:K21"/>
    <mergeCell ref="L21:M21"/>
    <mergeCell ref="N21:O21"/>
    <mergeCell ref="P21:Q21"/>
    <mergeCell ref="R21:S21"/>
    <mergeCell ref="J22:K22"/>
    <mergeCell ref="L22:M22"/>
    <mergeCell ref="A20:I20"/>
    <mergeCell ref="J20:K20"/>
    <mergeCell ref="L20:M20"/>
    <mergeCell ref="N20:O20"/>
    <mergeCell ref="P20:Q20"/>
    <mergeCell ref="R20:S20"/>
    <mergeCell ref="N22:O22"/>
    <mergeCell ref="P22:Q22"/>
    <mergeCell ref="R22:S22"/>
    <mergeCell ref="B19:D19"/>
    <mergeCell ref="J19:K19"/>
    <mergeCell ref="L19:M19"/>
    <mergeCell ref="N19:O19"/>
    <mergeCell ref="P19:Q19"/>
    <mergeCell ref="R19:S19"/>
    <mergeCell ref="J17:K17"/>
    <mergeCell ref="L17:M17"/>
    <mergeCell ref="N17:O17"/>
    <mergeCell ref="P17:Q17"/>
    <mergeCell ref="R17:S17"/>
    <mergeCell ref="J18:K18"/>
    <mergeCell ref="L18:M18"/>
    <mergeCell ref="N18:O18"/>
    <mergeCell ref="P18:Q18"/>
    <mergeCell ref="R18:S18"/>
    <mergeCell ref="J15:K15"/>
    <mergeCell ref="L15:M15"/>
    <mergeCell ref="N15:O15"/>
    <mergeCell ref="P15:Q15"/>
    <mergeCell ref="R15:S15"/>
    <mergeCell ref="J16:K16"/>
    <mergeCell ref="L16:M16"/>
    <mergeCell ref="N16:O16"/>
    <mergeCell ref="P16:Q16"/>
    <mergeCell ref="R16:S16"/>
    <mergeCell ref="J13:K13"/>
    <mergeCell ref="L13:M13"/>
    <mergeCell ref="N13:O13"/>
    <mergeCell ref="P13:Q13"/>
    <mergeCell ref="R13:S13"/>
    <mergeCell ref="J14:K14"/>
    <mergeCell ref="L14:M14"/>
    <mergeCell ref="N14:O14"/>
    <mergeCell ref="P14:Q14"/>
    <mergeCell ref="R14:S14"/>
    <mergeCell ref="J11:K11"/>
    <mergeCell ref="L11:M11"/>
    <mergeCell ref="N11:O11"/>
    <mergeCell ref="P11:Q11"/>
    <mergeCell ref="R11:S11"/>
    <mergeCell ref="J12:K12"/>
    <mergeCell ref="L12:M12"/>
    <mergeCell ref="N12:O12"/>
    <mergeCell ref="P12:Q12"/>
    <mergeCell ref="R12:S12"/>
    <mergeCell ref="J9:K9"/>
    <mergeCell ref="L9:M9"/>
    <mergeCell ref="N9:O9"/>
    <mergeCell ref="P9:Q9"/>
    <mergeCell ref="R9:S9"/>
    <mergeCell ref="J10:K10"/>
    <mergeCell ref="L10:M10"/>
    <mergeCell ref="N10:O10"/>
    <mergeCell ref="P10:Q10"/>
    <mergeCell ref="R10:S10"/>
    <mergeCell ref="R7:S7"/>
    <mergeCell ref="A8:I8"/>
    <mergeCell ref="J8:K8"/>
    <mergeCell ref="L8:M8"/>
    <mergeCell ref="N8:O8"/>
    <mergeCell ref="P8:Q8"/>
    <mergeCell ref="R8:S8"/>
    <mergeCell ref="B7:D7"/>
    <mergeCell ref="J7:K7"/>
    <mergeCell ref="L7:M7"/>
    <mergeCell ref="N7:O7"/>
    <mergeCell ref="P7:Q7"/>
    <mergeCell ref="J6:K6"/>
    <mergeCell ref="L6:M6"/>
    <mergeCell ref="N6:O6"/>
    <mergeCell ref="P6:Q6"/>
    <mergeCell ref="R6:S6"/>
    <mergeCell ref="B1:E1"/>
    <mergeCell ref="J1:K5"/>
    <mergeCell ref="L1:M5"/>
    <mergeCell ref="N1:O5"/>
    <mergeCell ref="P1:Q5"/>
    <mergeCell ref="R1:S5"/>
    <mergeCell ref="A2:B2"/>
    <mergeCell ref="B3:C3"/>
    <mergeCell ref="A5:I5"/>
  </mergeCells>
  <pageMargins left="0.7" right="0.7" top="0.75" bottom="0.75" header="0.3" footer="0.3"/>
  <pageSetup paperSize="9" scale="37" fitToHeight="0"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23"/>
  <sheetViews>
    <sheetView view="pageBreakPreview" zoomScale="60" zoomScaleNormal="70" workbookViewId="0">
      <selection sqref="A1:G1"/>
    </sheetView>
  </sheetViews>
  <sheetFormatPr defaultRowHeight="15" x14ac:dyDescent="0.25"/>
  <cols>
    <col min="1" max="2" width="32.5703125" style="199" customWidth="1"/>
    <col min="3" max="3" width="59.85546875" style="199" customWidth="1"/>
    <col min="4" max="4" width="61.85546875" style="199" customWidth="1"/>
    <col min="5" max="5" width="62" style="199" customWidth="1"/>
    <col min="6" max="6" width="50.85546875" style="199" customWidth="1"/>
    <col min="7" max="7" width="63" style="199" customWidth="1"/>
    <col min="8" max="16384" width="9.140625" style="199"/>
  </cols>
  <sheetData>
    <row r="1" spans="1:7" ht="81" customHeight="1" thickBot="1" x14ac:dyDescent="0.3">
      <c r="A1" s="325" t="s">
        <v>342</v>
      </c>
      <c r="B1" s="326"/>
      <c r="C1" s="326"/>
      <c r="D1" s="326"/>
      <c r="E1" s="326"/>
      <c r="F1" s="326"/>
      <c r="G1" s="326"/>
    </row>
    <row r="2" spans="1:7" ht="61.5" customHeight="1" x14ac:dyDescent="0.25">
      <c r="A2" s="210"/>
      <c r="B2" s="211"/>
      <c r="C2" s="393" t="s">
        <v>378</v>
      </c>
      <c r="D2" s="390" t="s">
        <v>374</v>
      </c>
      <c r="E2" s="387" t="s">
        <v>375</v>
      </c>
      <c r="F2" s="393" t="s">
        <v>376</v>
      </c>
      <c r="G2" s="387" t="s">
        <v>377</v>
      </c>
    </row>
    <row r="3" spans="1:7" ht="105" customHeight="1" x14ac:dyDescent="0.25">
      <c r="A3" s="212" t="s">
        <v>9</v>
      </c>
      <c r="B3" s="213"/>
      <c r="C3" s="391"/>
      <c r="D3" s="391"/>
      <c r="E3" s="388"/>
      <c r="F3" s="391"/>
      <c r="G3" s="388"/>
    </row>
    <row r="4" spans="1:7" ht="123.75" customHeight="1" thickBot="1" x14ac:dyDescent="0.3">
      <c r="A4" s="329" t="s">
        <v>379</v>
      </c>
      <c r="B4" s="394"/>
      <c r="C4" s="389"/>
      <c r="D4" s="392"/>
      <c r="E4" s="389"/>
      <c r="F4" s="392"/>
      <c r="G4" s="389"/>
    </row>
    <row r="5" spans="1:7" ht="28.5" x14ac:dyDescent="0.25">
      <c r="A5" s="205" t="s">
        <v>51</v>
      </c>
      <c r="B5" s="201">
        <v>0</v>
      </c>
      <c r="C5" s="184">
        <v>0</v>
      </c>
      <c r="D5" s="184">
        <v>0</v>
      </c>
      <c r="E5" s="184">
        <v>0</v>
      </c>
      <c r="F5" s="184">
        <v>0</v>
      </c>
      <c r="G5" s="184">
        <v>0</v>
      </c>
    </row>
    <row r="6" spans="1:7" ht="28.5" x14ac:dyDescent="0.25">
      <c r="A6" s="205" t="s">
        <v>57</v>
      </c>
      <c r="B6" s="201">
        <v>0</v>
      </c>
      <c r="C6" s="184">
        <v>0</v>
      </c>
      <c r="D6" s="184">
        <v>0</v>
      </c>
      <c r="E6" s="184">
        <v>0</v>
      </c>
      <c r="F6" s="184">
        <v>0</v>
      </c>
      <c r="G6" s="184">
        <v>0</v>
      </c>
    </row>
    <row r="7" spans="1:7" ht="28.5" x14ac:dyDescent="0.25">
      <c r="A7" s="205" t="s">
        <v>54</v>
      </c>
      <c r="B7" s="201">
        <v>19</v>
      </c>
      <c r="C7" s="184">
        <v>3.5</v>
      </c>
      <c r="D7" s="184">
        <v>5</v>
      </c>
      <c r="E7" s="184">
        <v>3.8333333333333335</v>
      </c>
      <c r="F7" s="184">
        <v>3.1666666666666665</v>
      </c>
      <c r="G7" s="184">
        <v>3.5</v>
      </c>
    </row>
    <row r="8" spans="1:7" x14ac:dyDescent="0.25">
      <c r="A8" s="205" t="s">
        <v>96</v>
      </c>
      <c r="B8" s="201">
        <v>20.912222222222223</v>
      </c>
      <c r="C8" s="184">
        <v>4.333333333333333</v>
      </c>
      <c r="D8" s="184">
        <v>5.4399999999999995</v>
      </c>
      <c r="E8" s="184">
        <v>3.6666666666666665</v>
      </c>
      <c r="F8" s="184">
        <v>3.7222222222222219</v>
      </c>
      <c r="G8" s="184">
        <v>3.75</v>
      </c>
    </row>
    <row r="9" spans="1:7" ht="28.5" x14ac:dyDescent="0.25">
      <c r="A9" s="205" t="s">
        <v>78</v>
      </c>
      <c r="B9" s="201">
        <v>21.116666666666667</v>
      </c>
      <c r="C9" s="184">
        <v>3.3333333333333335</v>
      </c>
      <c r="D9" s="184">
        <v>5.2</v>
      </c>
      <c r="E9" s="184">
        <v>4.6111111111111116</v>
      </c>
      <c r="F9" s="184">
        <v>3.9722222222222219</v>
      </c>
      <c r="G9" s="184">
        <v>4</v>
      </c>
    </row>
    <row r="10" spans="1:7" ht="28.5" x14ac:dyDescent="0.25">
      <c r="A10" s="205" t="s">
        <v>93</v>
      </c>
      <c r="B10" s="201">
        <v>29</v>
      </c>
      <c r="C10" s="184">
        <v>5.6</v>
      </c>
      <c r="D10" s="184">
        <v>11</v>
      </c>
      <c r="E10" s="184">
        <v>4</v>
      </c>
      <c r="F10" s="184">
        <v>4.2</v>
      </c>
      <c r="G10" s="184">
        <v>4.2</v>
      </c>
    </row>
    <row r="11" spans="1:7" ht="28.5" x14ac:dyDescent="0.25">
      <c r="A11" s="205" t="s">
        <v>87</v>
      </c>
      <c r="B11" s="190">
        <v>50.99444444444444</v>
      </c>
      <c r="C11" s="184">
        <v>12.166666666666666</v>
      </c>
      <c r="D11" s="184">
        <v>13.8</v>
      </c>
      <c r="E11" s="184">
        <v>10.138888888888889</v>
      </c>
      <c r="F11" s="184">
        <v>7.666666666666667</v>
      </c>
      <c r="G11" s="184">
        <v>7.2222222222222223</v>
      </c>
    </row>
    <row r="12" spans="1:7" ht="42.75" x14ac:dyDescent="0.25">
      <c r="A12" s="205" t="s">
        <v>84</v>
      </c>
      <c r="B12" s="201">
        <v>51.75888888888889</v>
      </c>
      <c r="C12" s="184">
        <v>10.166666666666666</v>
      </c>
      <c r="D12" s="184">
        <v>14.12</v>
      </c>
      <c r="E12" s="184">
        <v>8.8055555555555554</v>
      </c>
      <c r="F12" s="184">
        <v>9.8333333333333339</v>
      </c>
      <c r="G12" s="184">
        <v>8.8333333333333339</v>
      </c>
    </row>
    <row r="13" spans="1:7" ht="42.75" x14ac:dyDescent="0.25">
      <c r="A13" s="205" t="s">
        <v>75</v>
      </c>
      <c r="B13" s="201">
        <v>54.612222222222222</v>
      </c>
      <c r="C13" s="184">
        <v>11.166666666666666</v>
      </c>
      <c r="D13" s="184">
        <v>13.64</v>
      </c>
      <c r="E13" s="184">
        <v>9.75</v>
      </c>
      <c r="F13" s="184">
        <v>10.333333333333334</v>
      </c>
      <c r="G13" s="184">
        <v>9.7222222222222232</v>
      </c>
    </row>
    <row r="14" spans="1:7" x14ac:dyDescent="0.25">
      <c r="A14" s="205" t="s">
        <v>90</v>
      </c>
      <c r="B14" s="201">
        <v>55.138888888888886</v>
      </c>
      <c r="C14" s="184">
        <v>11.5</v>
      </c>
      <c r="D14" s="184">
        <v>13</v>
      </c>
      <c r="E14" s="184">
        <v>11.166666666666666</v>
      </c>
      <c r="F14" s="184">
        <v>9.8611111111111107</v>
      </c>
      <c r="G14" s="184">
        <v>9.6111111111111107</v>
      </c>
    </row>
    <row r="15" spans="1:7" ht="28.5" x14ac:dyDescent="0.25">
      <c r="A15" s="205" t="s">
        <v>66</v>
      </c>
      <c r="B15" s="201">
        <v>57.833333333333329</v>
      </c>
      <c r="C15" s="184">
        <v>11.166666666666666</v>
      </c>
      <c r="D15" s="184">
        <v>17</v>
      </c>
      <c r="E15" s="184">
        <v>11.166666666666666</v>
      </c>
      <c r="F15" s="184">
        <v>9.6666666666666661</v>
      </c>
      <c r="G15" s="184">
        <v>8.8333333333333339</v>
      </c>
    </row>
    <row r="16" spans="1:7" ht="28.5" x14ac:dyDescent="0.25">
      <c r="A16" s="205" t="s">
        <v>60</v>
      </c>
      <c r="B16" s="201">
        <v>60.268888888888895</v>
      </c>
      <c r="C16" s="184">
        <v>11.111111111111109</v>
      </c>
      <c r="D16" s="184">
        <v>15.88</v>
      </c>
      <c r="E16" s="184">
        <v>10.888888888888891</v>
      </c>
      <c r="F16" s="184">
        <v>10.555555555555555</v>
      </c>
      <c r="G16" s="184">
        <v>11.833333333333334</v>
      </c>
    </row>
    <row r="17" spans="1:7" ht="28.5" x14ac:dyDescent="0.25">
      <c r="A17" s="205" t="s">
        <v>69</v>
      </c>
      <c r="B17" s="201">
        <v>60.37777777777778</v>
      </c>
      <c r="C17" s="184">
        <v>11.5</v>
      </c>
      <c r="D17" s="184">
        <v>15.6</v>
      </c>
      <c r="E17" s="184">
        <v>12.166666666666666</v>
      </c>
      <c r="F17" s="184">
        <v>10.833333333333334</v>
      </c>
      <c r="G17" s="184">
        <v>10.277777777777777</v>
      </c>
    </row>
    <row r="18" spans="1:7" ht="28.5" x14ac:dyDescent="0.25">
      <c r="A18" s="205" t="s">
        <v>48</v>
      </c>
      <c r="B18" s="201">
        <v>60.755555555555553</v>
      </c>
      <c r="C18" s="184">
        <v>12.5</v>
      </c>
      <c r="D18" s="184">
        <v>15.2</v>
      </c>
      <c r="E18" s="184">
        <v>11.333333333333334</v>
      </c>
      <c r="F18" s="184">
        <v>10.388888888888889</v>
      </c>
      <c r="G18" s="184">
        <v>11.333333333333334</v>
      </c>
    </row>
    <row r="19" spans="1:7" ht="42.75" x14ac:dyDescent="0.25">
      <c r="A19" s="205" t="s">
        <v>99</v>
      </c>
      <c r="B19" s="201">
        <v>61.4</v>
      </c>
      <c r="C19" s="184">
        <v>13</v>
      </c>
      <c r="D19" s="184">
        <v>16.399999999999999</v>
      </c>
      <c r="E19" s="184">
        <v>11.166666666666666</v>
      </c>
      <c r="F19" s="184">
        <v>11</v>
      </c>
      <c r="G19" s="184">
        <v>9.8333333333333339</v>
      </c>
    </row>
    <row r="20" spans="1:7" ht="28.5" x14ac:dyDescent="0.25">
      <c r="A20" s="205" t="s">
        <v>102</v>
      </c>
      <c r="B20" s="201">
        <v>63.843333333333334</v>
      </c>
      <c r="C20" s="184">
        <v>11.666666666666666</v>
      </c>
      <c r="D20" s="184">
        <v>15.76</v>
      </c>
      <c r="E20" s="184">
        <v>13.333333333333334</v>
      </c>
      <c r="F20" s="184">
        <v>11.944444444444443</v>
      </c>
      <c r="G20" s="184">
        <v>11.138888888888891</v>
      </c>
    </row>
    <row r="21" spans="1:7" ht="28.5" x14ac:dyDescent="0.25">
      <c r="A21" s="205" t="s">
        <v>72</v>
      </c>
      <c r="B21" s="201">
        <v>64.097777777777779</v>
      </c>
      <c r="C21" s="184">
        <v>11.666666666666666</v>
      </c>
      <c r="D21" s="184">
        <v>16.32</v>
      </c>
      <c r="E21" s="184">
        <v>11.638888888888891</v>
      </c>
      <c r="F21" s="184">
        <v>11.361111111111109</v>
      </c>
      <c r="G21" s="184">
        <v>13.111111111111112</v>
      </c>
    </row>
    <row r="22" spans="1:7" x14ac:dyDescent="0.25">
      <c r="A22" s="205" t="s">
        <v>63</v>
      </c>
      <c r="B22" s="201">
        <v>71.412222222222226</v>
      </c>
      <c r="C22" s="184">
        <v>13.388888888888888</v>
      </c>
      <c r="D22" s="184">
        <v>17.440000000000001</v>
      </c>
      <c r="E22" s="184">
        <v>13.222222222222223</v>
      </c>
      <c r="F22" s="184">
        <v>13</v>
      </c>
      <c r="G22" s="184">
        <v>14.361111111111112</v>
      </c>
    </row>
    <row r="23" spans="1:7" ht="28.5" x14ac:dyDescent="0.25">
      <c r="A23" s="205" t="s">
        <v>81</v>
      </c>
      <c r="B23" s="201">
        <v>72.795555555555566</v>
      </c>
      <c r="C23" s="184">
        <v>13.555555555555557</v>
      </c>
      <c r="D23" s="184">
        <v>17.240000000000002</v>
      </c>
      <c r="E23" s="184">
        <v>13.305555555555557</v>
      </c>
      <c r="F23" s="184">
        <v>14.361111111111112</v>
      </c>
      <c r="G23" s="184">
        <v>14.333333333333334</v>
      </c>
    </row>
  </sheetData>
  <sheetProtection sheet="1" formatCells="0" formatColumns="0" formatRows="0" insertColumns="0" insertRows="0" insertHyperlinks="0" deleteColumns="0" deleteRows="0" sort="0" autoFilter="0" pivotTables="0"/>
  <sortState ref="A5:G23">
    <sortCondition ref="B5:B23"/>
  </sortState>
  <mergeCells count="9">
    <mergeCell ref="A1:G1"/>
    <mergeCell ref="G2:G4"/>
    <mergeCell ref="D2:D4"/>
    <mergeCell ref="E2:E4"/>
    <mergeCell ref="F2:F4"/>
    <mergeCell ref="C2:C4"/>
    <mergeCell ref="A4:B4"/>
    <mergeCell ref="A3:B3"/>
    <mergeCell ref="A2:B2"/>
  </mergeCells>
  <pageMargins left="0.70866141732283472" right="0.70866141732283472" top="0.74803149606299213" bottom="0.74803149606299213" header="0.31496062992125984" footer="0.31496062992125984"/>
  <pageSetup paperSize="8" scale="5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zoomScale="70" zoomScaleNormal="70" workbookViewId="0">
      <selection activeCell="L7" sqref="L7:M7"/>
    </sheetView>
  </sheetViews>
  <sheetFormatPr defaultRowHeight="15" x14ac:dyDescent="0.25"/>
  <cols>
    <col min="1" max="1" width="9.7109375" style="36" customWidth="1"/>
    <col min="2" max="2" width="33" customWidth="1"/>
    <col min="3" max="3" width="29.7109375" customWidth="1"/>
    <col min="4" max="4" width="36.85546875" customWidth="1"/>
    <col min="5" max="5" width="15.28515625" customWidth="1"/>
    <col min="6" max="6" width="26.85546875" bestFit="1" customWidth="1"/>
    <col min="7" max="7" width="15.42578125" customWidth="1"/>
    <col min="8" max="8" width="22.8554687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50"/>
      <c r="B1" s="395" t="s">
        <v>17</v>
      </c>
      <c r="C1" s="395"/>
      <c r="D1" s="395"/>
      <c r="E1" s="395"/>
      <c r="F1" s="73"/>
      <c r="G1" s="73"/>
      <c r="H1" s="73"/>
      <c r="I1" s="73"/>
      <c r="J1" s="396" t="s">
        <v>322</v>
      </c>
      <c r="K1" s="397"/>
      <c r="L1" s="397" t="s">
        <v>18</v>
      </c>
      <c r="M1" s="397"/>
      <c r="N1" s="396" t="s">
        <v>19</v>
      </c>
      <c r="O1" s="397"/>
      <c r="P1" s="396" t="s">
        <v>323</v>
      </c>
      <c r="Q1" s="397"/>
      <c r="R1" s="396" t="s">
        <v>324</v>
      </c>
      <c r="S1" s="397"/>
    </row>
    <row r="2" spans="1:19" ht="19.5" customHeight="1" x14ac:dyDescent="0.25">
      <c r="A2" s="398" t="s">
        <v>1</v>
      </c>
      <c r="B2" s="398"/>
      <c r="C2" s="151"/>
      <c r="D2" s="152"/>
      <c r="E2" s="111"/>
      <c r="F2" s="105"/>
      <c r="G2" s="105"/>
      <c r="H2" s="73"/>
      <c r="I2" s="73"/>
      <c r="J2" s="397"/>
      <c r="K2" s="397"/>
      <c r="L2" s="397"/>
      <c r="M2" s="397"/>
      <c r="N2" s="397"/>
      <c r="O2" s="397"/>
      <c r="P2" s="397"/>
      <c r="Q2" s="397"/>
      <c r="R2" s="397"/>
      <c r="S2" s="397"/>
    </row>
    <row r="3" spans="1:19" ht="42.75" customHeight="1" x14ac:dyDescent="0.25">
      <c r="A3" s="91"/>
      <c r="B3" s="399" t="s">
        <v>335</v>
      </c>
      <c r="C3" s="399"/>
      <c r="D3" s="153" t="s">
        <v>2</v>
      </c>
      <c r="E3" s="111"/>
      <c r="F3" s="105"/>
      <c r="G3" s="105"/>
      <c r="H3" s="73"/>
      <c r="I3" s="73"/>
      <c r="J3" s="397"/>
      <c r="K3" s="397"/>
      <c r="L3" s="397"/>
      <c r="M3" s="397"/>
      <c r="N3" s="397"/>
      <c r="O3" s="397"/>
      <c r="P3" s="397"/>
      <c r="Q3" s="397"/>
      <c r="R3" s="397"/>
      <c r="S3" s="397"/>
    </row>
    <row r="4" spans="1:19" ht="42.75" x14ac:dyDescent="0.25">
      <c r="A4" s="125" t="s">
        <v>3</v>
      </c>
      <c r="B4" s="125" t="s">
        <v>4</v>
      </c>
      <c r="C4" s="125" t="s">
        <v>5</v>
      </c>
      <c r="D4" s="125" t="s">
        <v>6</v>
      </c>
      <c r="E4" s="126" t="s">
        <v>7</v>
      </c>
      <c r="F4" s="125" t="s">
        <v>28</v>
      </c>
      <c r="G4" s="127" t="s">
        <v>9</v>
      </c>
      <c r="H4" s="128" t="s">
        <v>39</v>
      </c>
      <c r="I4" s="128" t="s">
        <v>10</v>
      </c>
      <c r="J4" s="397"/>
      <c r="K4" s="397"/>
      <c r="L4" s="397"/>
      <c r="M4" s="397"/>
      <c r="N4" s="397"/>
      <c r="O4" s="397"/>
      <c r="P4" s="397"/>
      <c r="Q4" s="397"/>
      <c r="R4" s="397"/>
      <c r="S4" s="397"/>
    </row>
    <row r="5" spans="1:19" s="8" customFormat="1" ht="16.5" customHeight="1" x14ac:dyDescent="0.25">
      <c r="A5" s="329" t="s">
        <v>30</v>
      </c>
      <c r="B5" s="305"/>
      <c r="C5" s="305"/>
      <c r="D5" s="305"/>
      <c r="E5" s="305"/>
      <c r="F5" s="305"/>
      <c r="G5" s="305"/>
      <c r="H5" s="305"/>
      <c r="I5" s="394"/>
      <c r="J5" s="397"/>
      <c r="K5" s="397"/>
      <c r="L5" s="397"/>
      <c r="M5" s="397"/>
      <c r="N5" s="397"/>
      <c r="O5" s="397"/>
      <c r="P5" s="397"/>
      <c r="Q5" s="397"/>
      <c r="R5" s="397"/>
      <c r="S5" s="397"/>
    </row>
    <row r="6" spans="1:19" ht="60" customHeight="1" x14ac:dyDescent="0.3">
      <c r="A6" s="91">
        <v>1</v>
      </c>
      <c r="B6" s="98" t="s">
        <v>47</v>
      </c>
      <c r="C6" s="98" t="s">
        <v>48</v>
      </c>
      <c r="D6" s="98" t="s">
        <v>49</v>
      </c>
      <c r="E6" s="139">
        <v>28486400</v>
      </c>
      <c r="F6" s="92"/>
      <c r="G6" s="94">
        <f>SUM(J6+L6+N6+P6+R6)</f>
        <v>71</v>
      </c>
      <c r="H6" s="67">
        <v>13000000</v>
      </c>
      <c r="I6" s="67"/>
      <c r="J6" s="400">
        <v>16</v>
      </c>
      <c r="K6" s="400"/>
      <c r="L6" s="400">
        <v>16</v>
      </c>
      <c r="M6" s="400"/>
      <c r="N6" s="400">
        <v>14</v>
      </c>
      <c r="O6" s="400"/>
      <c r="P6" s="400">
        <v>12</v>
      </c>
      <c r="Q6" s="400"/>
      <c r="R6" s="400">
        <v>13</v>
      </c>
      <c r="S6" s="400"/>
    </row>
    <row r="7" spans="1:19" ht="172.5" x14ac:dyDescent="0.3">
      <c r="A7" s="91">
        <v>2</v>
      </c>
      <c r="B7" s="98" t="s">
        <v>50</v>
      </c>
      <c r="C7" s="98" t="s">
        <v>51</v>
      </c>
      <c r="D7" s="98" t="s">
        <v>52</v>
      </c>
      <c r="E7" s="139">
        <v>60000000</v>
      </c>
      <c r="F7" s="95" t="s">
        <v>317</v>
      </c>
      <c r="G7" s="94">
        <f>SUM(J7,L7,N7,P7,R7)</f>
        <v>0</v>
      </c>
      <c r="H7" s="81"/>
      <c r="I7" s="81"/>
      <c r="J7" s="401"/>
      <c r="K7" s="401"/>
      <c r="L7" s="401"/>
      <c r="M7" s="401"/>
      <c r="N7" s="401"/>
      <c r="O7" s="401"/>
      <c r="P7" s="401"/>
      <c r="Q7" s="401"/>
      <c r="R7" s="401"/>
      <c r="S7" s="401"/>
    </row>
    <row r="8" spans="1:19" ht="63.75" customHeight="1" x14ac:dyDescent="0.3">
      <c r="A8" s="91">
        <v>3</v>
      </c>
      <c r="B8" s="98" t="s">
        <v>53</v>
      </c>
      <c r="C8" s="98" t="s">
        <v>54</v>
      </c>
      <c r="D8" s="98" t="s">
        <v>55</v>
      </c>
      <c r="E8" s="139">
        <v>20000000</v>
      </c>
      <c r="F8" s="92"/>
      <c r="G8" s="94">
        <f>SUM(J8+L8+N8+P8+R8)</f>
        <v>0</v>
      </c>
      <c r="H8" s="81">
        <v>0</v>
      </c>
      <c r="I8" s="81"/>
      <c r="J8" s="401">
        <v>0</v>
      </c>
      <c r="K8" s="401"/>
      <c r="L8" s="401">
        <v>0</v>
      </c>
      <c r="M8" s="401"/>
      <c r="N8" s="401">
        <v>0</v>
      </c>
      <c r="O8" s="401"/>
      <c r="P8" s="401">
        <v>0</v>
      </c>
      <c r="Q8" s="401"/>
      <c r="R8" s="401">
        <v>0</v>
      </c>
      <c r="S8" s="401"/>
    </row>
    <row r="9" spans="1:19" ht="172.5" x14ac:dyDescent="0.3">
      <c r="A9" s="91">
        <v>4</v>
      </c>
      <c r="B9" s="98" t="s">
        <v>56</v>
      </c>
      <c r="C9" s="98" t="s">
        <v>57</v>
      </c>
      <c r="D9" s="98" t="s">
        <v>58</v>
      </c>
      <c r="E9" s="139">
        <v>35000000</v>
      </c>
      <c r="F9" s="95" t="s">
        <v>317</v>
      </c>
      <c r="G9" s="94">
        <f>SUM(J9,L9,N9,P9,R9)</f>
        <v>0</v>
      </c>
      <c r="H9" s="81"/>
      <c r="I9" s="81"/>
      <c r="J9" s="401"/>
      <c r="K9" s="401"/>
      <c r="L9" s="401"/>
      <c r="M9" s="401"/>
      <c r="N9" s="401"/>
      <c r="O9" s="401"/>
      <c r="P9" s="401"/>
      <c r="Q9" s="401"/>
      <c r="R9" s="401"/>
      <c r="S9" s="401"/>
    </row>
    <row r="10" spans="1:19" ht="60" customHeight="1" x14ac:dyDescent="0.3">
      <c r="A10" s="91">
        <v>5</v>
      </c>
      <c r="B10" s="98" t="s">
        <v>59</v>
      </c>
      <c r="C10" s="98" t="s">
        <v>60</v>
      </c>
      <c r="D10" s="98" t="s">
        <v>61</v>
      </c>
      <c r="E10" s="139">
        <v>23000000</v>
      </c>
      <c r="F10" s="92"/>
      <c r="G10" s="94">
        <f t="shared" ref="G10:G13" si="0">SUM(J10+L10+N10+P10+R10)</f>
        <v>65</v>
      </c>
      <c r="H10" s="81">
        <v>18000000</v>
      </c>
      <c r="I10" s="81"/>
      <c r="J10" s="401">
        <v>12</v>
      </c>
      <c r="K10" s="401"/>
      <c r="L10" s="401">
        <v>15</v>
      </c>
      <c r="M10" s="401"/>
      <c r="N10" s="401">
        <v>12</v>
      </c>
      <c r="O10" s="401"/>
      <c r="P10" s="401">
        <v>12</v>
      </c>
      <c r="Q10" s="401"/>
      <c r="R10" s="401">
        <v>14</v>
      </c>
      <c r="S10" s="401"/>
    </row>
    <row r="11" spans="1:19" ht="60" customHeight="1" x14ac:dyDescent="0.3">
      <c r="A11" s="91">
        <v>6</v>
      </c>
      <c r="B11" s="98" t="s">
        <v>62</v>
      </c>
      <c r="C11" s="98" t="s">
        <v>63</v>
      </c>
      <c r="D11" s="98" t="s">
        <v>64</v>
      </c>
      <c r="E11" s="139">
        <v>60000000</v>
      </c>
      <c r="F11" s="92"/>
      <c r="G11" s="94">
        <f t="shared" si="0"/>
        <v>79</v>
      </c>
      <c r="H11" s="81">
        <v>45000000</v>
      </c>
      <c r="I11" s="81"/>
      <c r="J11" s="401">
        <v>14</v>
      </c>
      <c r="K11" s="401"/>
      <c r="L11" s="401">
        <v>15</v>
      </c>
      <c r="M11" s="401"/>
      <c r="N11" s="401">
        <v>13</v>
      </c>
      <c r="O11" s="401"/>
      <c r="P11" s="401">
        <v>16</v>
      </c>
      <c r="Q11" s="401"/>
      <c r="R11" s="401">
        <v>21</v>
      </c>
      <c r="S11" s="401"/>
    </row>
    <row r="12" spans="1:19" ht="60" customHeight="1" x14ac:dyDescent="0.3">
      <c r="A12" s="91">
        <v>7</v>
      </c>
      <c r="B12" s="98" t="s">
        <v>65</v>
      </c>
      <c r="C12" s="98" t="s">
        <v>66</v>
      </c>
      <c r="D12" s="98" t="s">
        <v>67</v>
      </c>
      <c r="E12" s="139">
        <v>60000000</v>
      </c>
      <c r="F12" s="92"/>
      <c r="G12" s="94">
        <f t="shared" si="0"/>
        <v>65</v>
      </c>
      <c r="H12" s="81">
        <v>0</v>
      </c>
      <c r="I12" s="81"/>
      <c r="J12" s="401">
        <v>13</v>
      </c>
      <c r="K12" s="401"/>
      <c r="L12" s="401">
        <v>14</v>
      </c>
      <c r="M12" s="401"/>
      <c r="N12" s="401">
        <v>15</v>
      </c>
      <c r="O12" s="401"/>
      <c r="P12" s="401">
        <v>12</v>
      </c>
      <c r="Q12" s="401"/>
      <c r="R12" s="401">
        <v>11</v>
      </c>
      <c r="S12" s="401"/>
    </row>
    <row r="13" spans="1:19" ht="60" customHeight="1" x14ac:dyDescent="0.3">
      <c r="A13" s="91">
        <v>8</v>
      </c>
      <c r="B13" s="98" t="s">
        <v>68</v>
      </c>
      <c r="C13" s="98" t="s">
        <v>69</v>
      </c>
      <c r="D13" s="98" t="s">
        <v>70</v>
      </c>
      <c r="E13" s="139">
        <v>50000000</v>
      </c>
      <c r="F13" s="92"/>
      <c r="G13" s="94">
        <f t="shared" si="0"/>
        <v>67</v>
      </c>
      <c r="H13" s="81">
        <v>0</v>
      </c>
      <c r="I13" s="81"/>
      <c r="J13" s="401">
        <v>10</v>
      </c>
      <c r="K13" s="401"/>
      <c r="L13" s="401">
        <v>12</v>
      </c>
      <c r="M13" s="401"/>
      <c r="N13" s="401">
        <v>15</v>
      </c>
      <c r="O13" s="401"/>
      <c r="P13" s="401">
        <v>13</v>
      </c>
      <c r="Q13" s="401"/>
      <c r="R13" s="401">
        <v>17</v>
      </c>
      <c r="S13" s="401"/>
    </row>
    <row r="14" spans="1:19" ht="69.75" customHeight="1" x14ac:dyDescent="0.3">
      <c r="A14" s="91">
        <v>9</v>
      </c>
      <c r="B14" s="98" t="s">
        <v>71</v>
      </c>
      <c r="C14" s="98" t="s">
        <v>72</v>
      </c>
      <c r="D14" s="98" t="s">
        <v>73</v>
      </c>
      <c r="E14" s="139">
        <v>40000000</v>
      </c>
      <c r="F14" s="92"/>
      <c r="G14" s="94">
        <f>SUM(J14+L14+N14+P14+R14)</f>
        <v>69</v>
      </c>
      <c r="H14" s="81">
        <v>27000000</v>
      </c>
      <c r="I14" s="81"/>
      <c r="J14" s="401">
        <v>13</v>
      </c>
      <c r="K14" s="401"/>
      <c r="L14" s="401">
        <v>13</v>
      </c>
      <c r="M14" s="401"/>
      <c r="N14" s="401">
        <v>13</v>
      </c>
      <c r="O14" s="401"/>
      <c r="P14" s="401">
        <v>11</v>
      </c>
      <c r="Q14" s="401"/>
      <c r="R14" s="401">
        <v>19</v>
      </c>
      <c r="S14" s="401"/>
    </row>
    <row r="15" spans="1:19" ht="72.75" customHeight="1" x14ac:dyDescent="0.3">
      <c r="A15" s="91">
        <v>10</v>
      </c>
      <c r="B15" s="98" t="s">
        <v>74</v>
      </c>
      <c r="C15" s="98" t="s">
        <v>75</v>
      </c>
      <c r="D15" s="98" t="s">
        <v>76</v>
      </c>
      <c r="E15" s="139">
        <v>25000000</v>
      </c>
      <c r="F15" s="92"/>
      <c r="G15" s="94">
        <f t="shared" ref="G15:G24" si="1">SUM(J15+L15+N15+P15+R15)</f>
        <v>57</v>
      </c>
      <c r="H15" s="81">
        <v>11000000</v>
      </c>
      <c r="I15" s="81"/>
      <c r="J15" s="401">
        <v>11</v>
      </c>
      <c r="K15" s="401"/>
      <c r="L15" s="401">
        <v>13</v>
      </c>
      <c r="M15" s="401"/>
      <c r="N15" s="401">
        <v>8</v>
      </c>
      <c r="O15" s="401"/>
      <c r="P15" s="401">
        <v>13</v>
      </c>
      <c r="Q15" s="401"/>
      <c r="R15" s="401">
        <v>12</v>
      </c>
      <c r="S15" s="401"/>
    </row>
    <row r="16" spans="1:19" ht="58.5" customHeight="1" x14ac:dyDescent="0.3">
      <c r="A16" s="91">
        <v>11</v>
      </c>
      <c r="B16" s="98" t="s">
        <v>77</v>
      </c>
      <c r="C16" s="98" t="s">
        <v>78</v>
      </c>
      <c r="D16" s="98" t="s">
        <v>79</v>
      </c>
      <c r="E16" s="139">
        <v>60000000</v>
      </c>
      <c r="F16" s="92"/>
      <c r="G16" s="94">
        <f t="shared" si="1"/>
        <v>0</v>
      </c>
      <c r="H16" s="81">
        <v>10000000</v>
      </c>
      <c r="I16" s="81"/>
      <c r="J16" s="401">
        <v>0</v>
      </c>
      <c r="K16" s="401"/>
      <c r="L16" s="401">
        <v>0</v>
      </c>
      <c r="M16" s="401"/>
      <c r="N16" s="401">
        <v>0</v>
      </c>
      <c r="O16" s="401"/>
      <c r="P16" s="401">
        <v>0</v>
      </c>
      <c r="Q16" s="401"/>
      <c r="R16" s="401">
        <v>0</v>
      </c>
      <c r="S16" s="401"/>
    </row>
    <row r="17" spans="1:19" ht="58.5" x14ac:dyDescent="0.3">
      <c r="A17" s="91">
        <v>12</v>
      </c>
      <c r="B17" s="98" t="s">
        <v>80</v>
      </c>
      <c r="C17" s="98" t="s">
        <v>81</v>
      </c>
      <c r="D17" s="98" t="s">
        <v>82</v>
      </c>
      <c r="E17" s="139">
        <v>60000000</v>
      </c>
      <c r="F17" s="92"/>
      <c r="G17" s="94">
        <f t="shared" si="1"/>
        <v>86</v>
      </c>
      <c r="H17" s="81">
        <v>49000000</v>
      </c>
      <c r="I17" s="81"/>
      <c r="J17" s="401">
        <v>17</v>
      </c>
      <c r="K17" s="401"/>
      <c r="L17" s="401">
        <v>15</v>
      </c>
      <c r="M17" s="401"/>
      <c r="N17" s="401">
        <v>14</v>
      </c>
      <c r="O17" s="401"/>
      <c r="P17" s="401">
        <v>20</v>
      </c>
      <c r="Q17" s="401"/>
      <c r="R17" s="401">
        <v>20</v>
      </c>
      <c r="S17" s="401"/>
    </row>
    <row r="18" spans="1:19" ht="72.75" customHeight="1" x14ac:dyDescent="0.3">
      <c r="A18" s="91">
        <v>13</v>
      </c>
      <c r="B18" s="98" t="s">
        <v>83</v>
      </c>
      <c r="C18" s="98" t="s">
        <v>84</v>
      </c>
      <c r="D18" s="98" t="s">
        <v>85</v>
      </c>
      <c r="E18" s="139">
        <v>21500000</v>
      </c>
      <c r="F18" s="92"/>
      <c r="G18" s="94">
        <f t="shared" si="1"/>
        <v>54</v>
      </c>
      <c r="H18" s="148">
        <v>5000000</v>
      </c>
      <c r="I18" s="148"/>
      <c r="J18" s="401">
        <v>10</v>
      </c>
      <c r="K18" s="401"/>
      <c r="L18" s="401">
        <v>13</v>
      </c>
      <c r="M18" s="401"/>
      <c r="N18" s="401">
        <v>10</v>
      </c>
      <c r="O18" s="401"/>
      <c r="P18" s="401">
        <v>11</v>
      </c>
      <c r="Q18" s="401"/>
      <c r="R18" s="401">
        <v>10</v>
      </c>
      <c r="S18" s="401"/>
    </row>
    <row r="19" spans="1:19" ht="58.5" x14ac:dyDescent="0.3">
      <c r="A19" s="91">
        <v>14</v>
      </c>
      <c r="B19" s="98" t="s">
        <v>86</v>
      </c>
      <c r="C19" s="98" t="s">
        <v>87</v>
      </c>
      <c r="D19" s="98" t="s">
        <v>88</v>
      </c>
      <c r="E19" s="139">
        <v>40000000</v>
      </c>
      <c r="F19" s="92"/>
      <c r="G19" s="94">
        <f t="shared" si="1"/>
        <v>45</v>
      </c>
      <c r="H19" s="148">
        <v>5000000</v>
      </c>
      <c r="I19" s="148"/>
      <c r="J19" s="401">
        <v>10</v>
      </c>
      <c r="K19" s="401"/>
      <c r="L19" s="401">
        <v>8</v>
      </c>
      <c r="M19" s="401"/>
      <c r="N19" s="401">
        <v>8</v>
      </c>
      <c r="O19" s="401"/>
      <c r="P19" s="401">
        <v>10</v>
      </c>
      <c r="Q19" s="401"/>
      <c r="R19" s="401">
        <v>9</v>
      </c>
      <c r="S19" s="401"/>
    </row>
    <row r="20" spans="1:19" ht="58.5" x14ac:dyDescent="0.3">
      <c r="A20" s="91">
        <v>15</v>
      </c>
      <c r="B20" s="98" t="s">
        <v>89</v>
      </c>
      <c r="C20" s="98" t="s">
        <v>90</v>
      </c>
      <c r="D20" s="98" t="s">
        <v>91</v>
      </c>
      <c r="E20" s="139">
        <v>37000000</v>
      </c>
      <c r="F20" s="92"/>
      <c r="G20" s="94">
        <f t="shared" si="1"/>
        <v>64</v>
      </c>
      <c r="H20" s="148">
        <v>5000000</v>
      </c>
      <c r="I20" s="148"/>
      <c r="J20" s="401">
        <v>13</v>
      </c>
      <c r="K20" s="401"/>
      <c r="L20" s="401">
        <v>17</v>
      </c>
      <c r="M20" s="401"/>
      <c r="N20" s="401">
        <v>14</v>
      </c>
      <c r="O20" s="401"/>
      <c r="P20" s="401">
        <v>11</v>
      </c>
      <c r="Q20" s="401"/>
      <c r="R20" s="401">
        <v>9</v>
      </c>
      <c r="S20" s="401"/>
    </row>
    <row r="21" spans="1:19" ht="58.5" x14ac:dyDescent="0.3">
      <c r="A21" s="91">
        <v>16</v>
      </c>
      <c r="B21" s="98" t="s">
        <v>92</v>
      </c>
      <c r="C21" s="98" t="s">
        <v>93</v>
      </c>
      <c r="D21" s="98" t="s">
        <v>94</v>
      </c>
      <c r="E21" s="139">
        <v>60000000</v>
      </c>
      <c r="F21" s="92"/>
      <c r="G21" s="94">
        <f t="shared" si="1"/>
        <v>18</v>
      </c>
      <c r="H21" s="148">
        <v>0</v>
      </c>
      <c r="I21" s="148"/>
      <c r="J21" s="401">
        <v>8</v>
      </c>
      <c r="K21" s="401"/>
      <c r="L21" s="401">
        <v>2</v>
      </c>
      <c r="M21" s="401"/>
      <c r="N21" s="401">
        <v>2</v>
      </c>
      <c r="O21" s="401"/>
      <c r="P21" s="401">
        <v>3</v>
      </c>
      <c r="Q21" s="401"/>
      <c r="R21" s="401">
        <v>3</v>
      </c>
      <c r="S21" s="401"/>
    </row>
    <row r="22" spans="1:19" ht="58.5" x14ac:dyDescent="0.3">
      <c r="A22" s="91">
        <v>17</v>
      </c>
      <c r="B22" s="98" t="s">
        <v>95</v>
      </c>
      <c r="C22" s="98" t="s">
        <v>96</v>
      </c>
      <c r="D22" s="98" t="s">
        <v>97</v>
      </c>
      <c r="E22" s="139">
        <v>60000000</v>
      </c>
      <c r="F22" s="92"/>
      <c r="G22" s="94">
        <f t="shared" si="1"/>
        <v>0</v>
      </c>
      <c r="H22" s="148">
        <v>0</v>
      </c>
      <c r="I22" s="148"/>
      <c r="J22" s="401">
        <v>0</v>
      </c>
      <c r="K22" s="401"/>
      <c r="L22" s="401">
        <v>0</v>
      </c>
      <c r="M22" s="401"/>
      <c r="N22" s="401">
        <v>0</v>
      </c>
      <c r="O22" s="401"/>
      <c r="P22" s="401">
        <v>0</v>
      </c>
      <c r="Q22" s="401"/>
      <c r="R22" s="401">
        <v>0</v>
      </c>
      <c r="S22" s="401"/>
    </row>
    <row r="23" spans="1:19" ht="72.75" x14ac:dyDescent="0.3">
      <c r="A23" s="91">
        <v>18</v>
      </c>
      <c r="B23" s="98" t="s">
        <v>98</v>
      </c>
      <c r="C23" s="98" t="s">
        <v>99</v>
      </c>
      <c r="D23" s="98" t="s">
        <v>100</v>
      </c>
      <c r="E23" s="139">
        <v>60000000</v>
      </c>
      <c r="F23" s="92"/>
      <c r="G23" s="94">
        <f t="shared" si="1"/>
        <v>61</v>
      </c>
      <c r="H23" s="148">
        <v>0</v>
      </c>
      <c r="I23" s="148"/>
      <c r="J23" s="401">
        <v>10</v>
      </c>
      <c r="K23" s="401"/>
      <c r="L23" s="401">
        <v>12</v>
      </c>
      <c r="M23" s="401"/>
      <c r="N23" s="401">
        <v>10</v>
      </c>
      <c r="O23" s="401"/>
      <c r="P23" s="401">
        <v>15</v>
      </c>
      <c r="Q23" s="401"/>
      <c r="R23" s="401">
        <v>14</v>
      </c>
      <c r="S23" s="401"/>
    </row>
    <row r="24" spans="1:19" ht="58.5" x14ac:dyDescent="0.3">
      <c r="A24" s="91">
        <v>19</v>
      </c>
      <c r="B24" s="98" t="s">
        <v>101</v>
      </c>
      <c r="C24" s="98" t="s">
        <v>102</v>
      </c>
      <c r="D24" s="98" t="s">
        <v>103</v>
      </c>
      <c r="E24" s="139">
        <v>33000000</v>
      </c>
      <c r="F24" s="92"/>
      <c r="G24" s="94">
        <f t="shared" si="1"/>
        <v>66</v>
      </c>
      <c r="H24" s="148">
        <v>0</v>
      </c>
      <c r="I24" s="148"/>
      <c r="J24" s="401">
        <v>12</v>
      </c>
      <c r="K24" s="401"/>
      <c r="L24" s="401">
        <v>11</v>
      </c>
      <c r="M24" s="401"/>
      <c r="N24" s="401">
        <v>13</v>
      </c>
      <c r="O24" s="401"/>
      <c r="P24" s="401">
        <v>15</v>
      </c>
      <c r="Q24" s="401"/>
      <c r="R24" s="401">
        <v>15</v>
      </c>
      <c r="S24" s="401"/>
    </row>
    <row r="25" spans="1:19" ht="18.75" x14ac:dyDescent="0.3">
      <c r="A25" s="121"/>
      <c r="B25" s="289" t="s">
        <v>11</v>
      </c>
      <c r="C25" s="289"/>
      <c r="D25" s="289"/>
      <c r="E25" s="96">
        <f>SUM(E6:E24)</f>
        <v>832986400</v>
      </c>
      <c r="F25" s="130"/>
      <c r="G25" s="130"/>
      <c r="H25" s="147"/>
      <c r="I25" s="155"/>
      <c r="J25" s="402"/>
      <c r="K25" s="402"/>
      <c r="L25" s="402"/>
      <c r="M25" s="402"/>
      <c r="N25" s="402"/>
      <c r="O25" s="402"/>
      <c r="P25" s="402"/>
      <c r="Q25" s="402"/>
      <c r="R25" s="402"/>
      <c r="S25" s="402"/>
    </row>
    <row r="26" spans="1:19" ht="30" x14ac:dyDescent="0.3">
      <c r="A26" s="91"/>
      <c r="B26" s="154"/>
      <c r="C26" s="105"/>
      <c r="D26" s="105"/>
      <c r="E26" s="111"/>
      <c r="F26" s="105"/>
      <c r="G26" s="64" t="s">
        <v>12</v>
      </c>
      <c r="H26" s="68">
        <f>SUM(H6:H25)</f>
        <v>188000000</v>
      </c>
      <c r="I26" s="155"/>
      <c r="J26" s="155"/>
      <c r="K26" s="155"/>
      <c r="L26" s="155"/>
      <c r="M26" s="155"/>
      <c r="N26" s="155"/>
      <c r="O26" s="155"/>
      <c r="P26" s="155"/>
      <c r="Q26" s="155"/>
      <c r="R26" s="155"/>
      <c r="S26" s="155"/>
    </row>
  </sheetData>
  <mergeCells count="110">
    <mergeCell ref="R25:S25"/>
    <mergeCell ref="J24:K24"/>
    <mergeCell ref="L24:M24"/>
    <mergeCell ref="N24:O24"/>
    <mergeCell ref="P24:Q24"/>
    <mergeCell ref="R24:S24"/>
    <mergeCell ref="B25:D25"/>
    <mergeCell ref="J25:K25"/>
    <mergeCell ref="L25:M25"/>
    <mergeCell ref="N25:O25"/>
    <mergeCell ref="P25:Q25"/>
    <mergeCell ref="J22:K22"/>
    <mergeCell ref="L22:M22"/>
    <mergeCell ref="N22:O22"/>
    <mergeCell ref="P22:Q22"/>
    <mergeCell ref="R22:S22"/>
    <mergeCell ref="J23:K23"/>
    <mergeCell ref="L23:M23"/>
    <mergeCell ref="N23:O23"/>
    <mergeCell ref="P23:Q23"/>
    <mergeCell ref="R23:S23"/>
    <mergeCell ref="J20:K20"/>
    <mergeCell ref="L20:M20"/>
    <mergeCell ref="N20:O20"/>
    <mergeCell ref="P20:Q20"/>
    <mergeCell ref="R20:S20"/>
    <mergeCell ref="J21:K21"/>
    <mergeCell ref="L21:M21"/>
    <mergeCell ref="N21:O21"/>
    <mergeCell ref="P21:Q21"/>
    <mergeCell ref="R21:S21"/>
    <mergeCell ref="J18:K18"/>
    <mergeCell ref="L18:M18"/>
    <mergeCell ref="N18:O18"/>
    <mergeCell ref="P18:Q18"/>
    <mergeCell ref="R18:S18"/>
    <mergeCell ref="J19:K19"/>
    <mergeCell ref="L19:M19"/>
    <mergeCell ref="N19:O19"/>
    <mergeCell ref="P19:Q19"/>
    <mergeCell ref="R19:S19"/>
    <mergeCell ref="J16:K16"/>
    <mergeCell ref="L16:M16"/>
    <mergeCell ref="N16:O16"/>
    <mergeCell ref="P16:Q16"/>
    <mergeCell ref="R16:S16"/>
    <mergeCell ref="J17:K17"/>
    <mergeCell ref="L17:M17"/>
    <mergeCell ref="N17:O17"/>
    <mergeCell ref="P17:Q17"/>
    <mergeCell ref="R17:S17"/>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B1:E1"/>
    <mergeCell ref="J1:K5"/>
    <mergeCell ref="L1:M5"/>
    <mergeCell ref="N1:O5"/>
    <mergeCell ref="P1:Q5"/>
    <mergeCell ref="R1:S5"/>
    <mergeCell ref="A2:B2"/>
    <mergeCell ref="B3:C3"/>
    <mergeCell ref="A5:I5"/>
  </mergeCells>
  <pageMargins left="0.70866141732283472" right="0.70866141732283472" top="0.74803149606299213" bottom="0.74803149606299213" header="0.31496062992125984" footer="0.31496062992125984"/>
  <pageSetup paperSize="9" scale="37" fitToHeight="0"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zoomScale="70" zoomScaleNormal="70" workbookViewId="0">
      <selection activeCell="L7" sqref="L7:M7"/>
    </sheetView>
  </sheetViews>
  <sheetFormatPr defaultRowHeight="15" x14ac:dyDescent="0.25"/>
  <cols>
    <col min="1" max="1" width="9.7109375" style="36" customWidth="1"/>
    <col min="2" max="2" width="33" customWidth="1"/>
    <col min="3" max="3" width="29.7109375" customWidth="1"/>
    <col min="4" max="4" width="36.85546875" customWidth="1"/>
    <col min="5" max="5" width="15.28515625" customWidth="1"/>
    <col min="6" max="6" width="26.85546875" bestFit="1" customWidth="1"/>
    <col min="7" max="7" width="15.42578125" customWidth="1"/>
    <col min="8" max="8" width="22.8554687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50"/>
      <c r="B1" s="395" t="s">
        <v>17</v>
      </c>
      <c r="C1" s="395"/>
      <c r="D1" s="395"/>
      <c r="E1" s="395"/>
      <c r="F1" s="73"/>
      <c r="G1" s="73"/>
      <c r="H1" s="73"/>
      <c r="I1" s="104"/>
      <c r="J1" s="403" t="s">
        <v>322</v>
      </c>
      <c r="K1" s="404"/>
      <c r="L1" s="409" t="s">
        <v>18</v>
      </c>
      <c r="M1" s="410"/>
      <c r="N1" s="413" t="s">
        <v>19</v>
      </c>
      <c r="O1" s="404"/>
      <c r="P1" s="403" t="s">
        <v>323</v>
      </c>
      <c r="Q1" s="410"/>
      <c r="R1" s="413" t="s">
        <v>324</v>
      </c>
      <c r="S1" s="410"/>
    </row>
    <row r="2" spans="1:19" ht="19.5" customHeight="1" x14ac:dyDescent="0.25">
      <c r="A2" s="398" t="s">
        <v>1</v>
      </c>
      <c r="B2" s="398"/>
      <c r="C2" s="151"/>
      <c r="D2" s="152"/>
      <c r="E2" s="111"/>
      <c r="F2" s="105"/>
      <c r="G2" s="105"/>
      <c r="H2" s="73"/>
      <c r="I2" s="104"/>
      <c r="J2" s="405"/>
      <c r="K2" s="406"/>
      <c r="L2" s="405"/>
      <c r="M2" s="411"/>
      <c r="N2" s="414"/>
      <c r="O2" s="406"/>
      <c r="P2" s="405"/>
      <c r="Q2" s="411"/>
      <c r="R2" s="414"/>
      <c r="S2" s="411"/>
    </row>
    <row r="3" spans="1:19" ht="42.75" customHeight="1" x14ac:dyDescent="0.25">
      <c r="A3" s="91"/>
      <c r="B3" s="399" t="s">
        <v>335</v>
      </c>
      <c r="C3" s="399"/>
      <c r="D3" s="153" t="s">
        <v>2</v>
      </c>
      <c r="E3" s="111"/>
      <c r="F3" s="105"/>
      <c r="G3" s="105"/>
      <c r="H3" s="73"/>
      <c r="I3" s="104"/>
      <c r="J3" s="405"/>
      <c r="K3" s="406"/>
      <c r="L3" s="405"/>
      <c r="M3" s="411"/>
      <c r="N3" s="414"/>
      <c r="O3" s="406"/>
      <c r="P3" s="405"/>
      <c r="Q3" s="411"/>
      <c r="R3" s="414"/>
      <c r="S3" s="411"/>
    </row>
    <row r="4" spans="1:19" ht="42.75" x14ac:dyDescent="0.25">
      <c r="A4" s="125" t="s">
        <v>3</v>
      </c>
      <c r="B4" s="125" t="s">
        <v>4</v>
      </c>
      <c r="C4" s="125" t="s">
        <v>5</v>
      </c>
      <c r="D4" s="125" t="s">
        <v>6</v>
      </c>
      <c r="E4" s="126" t="s">
        <v>7</v>
      </c>
      <c r="F4" s="125" t="s">
        <v>28</v>
      </c>
      <c r="G4" s="127" t="s">
        <v>9</v>
      </c>
      <c r="H4" s="128" t="s">
        <v>39</v>
      </c>
      <c r="I4" s="129" t="s">
        <v>10</v>
      </c>
      <c r="J4" s="405"/>
      <c r="K4" s="406"/>
      <c r="L4" s="405"/>
      <c r="M4" s="411"/>
      <c r="N4" s="414"/>
      <c r="O4" s="406"/>
      <c r="P4" s="405"/>
      <c r="Q4" s="411"/>
      <c r="R4" s="414"/>
      <c r="S4" s="411"/>
    </row>
    <row r="5" spans="1:19" s="8" customFormat="1" ht="16.5" customHeight="1" thickBot="1" x14ac:dyDescent="0.3">
      <c r="A5" s="329" t="s">
        <v>30</v>
      </c>
      <c r="B5" s="305"/>
      <c r="C5" s="305"/>
      <c r="D5" s="305"/>
      <c r="E5" s="305"/>
      <c r="F5" s="305"/>
      <c r="G5" s="305"/>
      <c r="H5" s="305"/>
      <c r="I5" s="305"/>
      <c r="J5" s="407"/>
      <c r="K5" s="408"/>
      <c r="L5" s="407"/>
      <c r="M5" s="412"/>
      <c r="N5" s="415"/>
      <c r="O5" s="408"/>
      <c r="P5" s="407"/>
      <c r="Q5" s="412"/>
      <c r="R5" s="415"/>
      <c r="S5" s="412"/>
    </row>
    <row r="6" spans="1:19" ht="60" customHeight="1" x14ac:dyDescent="0.25">
      <c r="A6" s="91">
        <v>1</v>
      </c>
      <c r="B6" s="98" t="s">
        <v>47</v>
      </c>
      <c r="C6" s="98" t="s">
        <v>48</v>
      </c>
      <c r="D6" s="98" t="s">
        <v>49</v>
      </c>
      <c r="E6" s="139">
        <v>28486400</v>
      </c>
      <c r="F6" s="92"/>
      <c r="G6" s="94">
        <f>SUM(J6+L6+N6+P6+R6)</f>
        <v>69</v>
      </c>
      <c r="H6" s="67">
        <v>8000000</v>
      </c>
      <c r="I6" s="67"/>
      <c r="J6" s="298">
        <v>14</v>
      </c>
      <c r="K6" s="298"/>
      <c r="L6" s="298">
        <v>15</v>
      </c>
      <c r="M6" s="298"/>
      <c r="N6" s="298">
        <v>14</v>
      </c>
      <c r="O6" s="298"/>
      <c r="P6" s="298">
        <v>13</v>
      </c>
      <c r="Q6" s="298"/>
      <c r="R6" s="298">
        <v>13</v>
      </c>
      <c r="S6" s="298"/>
    </row>
    <row r="7" spans="1:19" ht="171.75" x14ac:dyDescent="0.25">
      <c r="A7" s="91">
        <v>2</v>
      </c>
      <c r="B7" s="98" t="s">
        <v>50</v>
      </c>
      <c r="C7" s="98" t="s">
        <v>51</v>
      </c>
      <c r="D7" s="98" t="s">
        <v>52</v>
      </c>
      <c r="E7" s="139">
        <v>60000000</v>
      </c>
      <c r="F7" s="95" t="s">
        <v>317</v>
      </c>
      <c r="G7" s="94">
        <f>SUM(J7,L7,N7,P7,R7)</f>
        <v>0</v>
      </c>
      <c r="H7" s="67"/>
      <c r="I7" s="67"/>
      <c r="J7" s="280">
        <v>0</v>
      </c>
      <c r="K7" s="280"/>
      <c r="L7" s="280">
        <v>0</v>
      </c>
      <c r="M7" s="280"/>
      <c r="N7" s="280">
        <v>0</v>
      </c>
      <c r="O7" s="280"/>
      <c r="P7" s="280">
        <v>0</v>
      </c>
      <c r="Q7" s="280"/>
      <c r="R7" s="280">
        <v>0</v>
      </c>
      <c r="S7" s="280"/>
    </row>
    <row r="8" spans="1:19" ht="63.75" customHeight="1" x14ac:dyDescent="0.25">
      <c r="A8" s="91">
        <v>3</v>
      </c>
      <c r="B8" s="98" t="s">
        <v>53</v>
      </c>
      <c r="C8" s="98" t="s">
        <v>54</v>
      </c>
      <c r="D8" s="98" t="s">
        <v>55</v>
      </c>
      <c r="E8" s="139">
        <v>20000000</v>
      </c>
      <c r="F8" s="92"/>
      <c r="G8" s="94">
        <f>SUM(J8+L8+N8+P8+R8)</f>
        <v>47</v>
      </c>
      <c r="H8" s="67">
        <v>0</v>
      </c>
      <c r="I8" s="67"/>
      <c r="J8" s="280">
        <v>9</v>
      </c>
      <c r="K8" s="280"/>
      <c r="L8" s="280">
        <v>11</v>
      </c>
      <c r="M8" s="280"/>
      <c r="N8" s="280">
        <v>10</v>
      </c>
      <c r="O8" s="280"/>
      <c r="P8" s="280">
        <v>8</v>
      </c>
      <c r="Q8" s="280"/>
      <c r="R8" s="280">
        <v>9</v>
      </c>
      <c r="S8" s="280"/>
    </row>
    <row r="9" spans="1:19" ht="171.75" x14ac:dyDescent="0.25">
      <c r="A9" s="91">
        <v>4</v>
      </c>
      <c r="B9" s="98" t="s">
        <v>56</v>
      </c>
      <c r="C9" s="98" t="s">
        <v>57</v>
      </c>
      <c r="D9" s="98" t="s">
        <v>58</v>
      </c>
      <c r="E9" s="139">
        <v>35000000</v>
      </c>
      <c r="F9" s="95" t="s">
        <v>317</v>
      </c>
      <c r="G9" s="94">
        <f>SUM(J9,L9,N9,P9,R9)</f>
        <v>0</v>
      </c>
      <c r="H9" s="67"/>
      <c r="I9" s="67"/>
      <c r="J9" s="280">
        <v>0</v>
      </c>
      <c r="K9" s="280"/>
      <c r="L9" s="280">
        <v>0</v>
      </c>
      <c r="M9" s="280"/>
      <c r="N9" s="280">
        <v>0</v>
      </c>
      <c r="O9" s="280"/>
      <c r="P9" s="280">
        <v>0</v>
      </c>
      <c r="Q9" s="280"/>
      <c r="R9" s="280">
        <v>0</v>
      </c>
      <c r="S9" s="280"/>
    </row>
    <row r="10" spans="1:19" ht="60" customHeight="1" x14ac:dyDescent="0.25">
      <c r="A10" s="91">
        <v>5</v>
      </c>
      <c r="B10" s="98" t="s">
        <v>59</v>
      </c>
      <c r="C10" s="98" t="s">
        <v>60</v>
      </c>
      <c r="D10" s="98" t="s">
        <v>61</v>
      </c>
      <c r="E10" s="139">
        <v>23000000</v>
      </c>
      <c r="F10" s="92"/>
      <c r="G10" s="94">
        <f t="shared" ref="G10:G13" si="0">SUM(J10+L10+N10+P10+R10)</f>
        <v>77</v>
      </c>
      <c r="H10" s="67">
        <v>15000000</v>
      </c>
      <c r="I10" s="67"/>
      <c r="J10" s="280">
        <v>14</v>
      </c>
      <c r="K10" s="280"/>
      <c r="L10" s="280">
        <v>17</v>
      </c>
      <c r="M10" s="280"/>
      <c r="N10" s="280">
        <v>16</v>
      </c>
      <c r="O10" s="280"/>
      <c r="P10" s="280">
        <v>15</v>
      </c>
      <c r="Q10" s="280"/>
      <c r="R10" s="280">
        <v>15</v>
      </c>
      <c r="S10" s="280"/>
    </row>
    <row r="11" spans="1:19" ht="60" customHeight="1" x14ac:dyDescent="0.25">
      <c r="A11" s="91">
        <v>6</v>
      </c>
      <c r="B11" s="98" t="s">
        <v>62</v>
      </c>
      <c r="C11" s="98" t="s">
        <v>63</v>
      </c>
      <c r="D11" s="98" t="s">
        <v>64</v>
      </c>
      <c r="E11" s="139">
        <v>60000000</v>
      </c>
      <c r="F11" s="92"/>
      <c r="G11" s="94">
        <f t="shared" si="0"/>
        <v>89</v>
      </c>
      <c r="H11" s="67">
        <v>40000000</v>
      </c>
      <c r="I11" s="67"/>
      <c r="J11" s="280">
        <v>18</v>
      </c>
      <c r="K11" s="280"/>
      <c r="L11" s="280">
        <v>18</v>
      </c>
      <c r="M11" s="280"/>
      <c r="N11" s="280">
        <v>18</v>
      </c>
      <c r="O11" s="280"/>
      <c r="P11" s="280">
        <v>17</v>
      </c>
      <c r="Q11" s="280"/>
      <c r="R11" s="280">
        <v>18</v>
      </c>
      <c r="S11" s="280"/>
    </row>
    <row r="12" spans="1:19" ht="60" customHeight="1" x14ac:dyDescent="0.25">
      <c r="A12" s="91">
        <v>7</v>
      </c>
      <c r="B12" s="98" t="s">
        <v>65</v>
      </c>
      <c r="C12" s="98" t="s">
        <v>66</v>
      </c>
      <c r="D12" s="98" t="s">
        <v>67</v>
      </c>
      <c r="E12" s="139">
        <v>60000000</v>
      </c>
      <c r="F12" s="92"/>
      <c r="G12" s="94">
        <f t="shared" si="0"/>
        <v>70</v>
      </c>
      <c r="H12" s="67">
        <v>0</v>
      </c>
      <c r="I12" s="67"/>
      <c r="J12" s="280">
        <v>14</v>
      </c>
      <c r="K12" s="280"/>
      <c r="L12" s="280">
        <v>16</v>
      </c>
      <c r="M12" s="280"/>
      <c r="N12" s="280">
        <v>14</v>
      </c>
      <c r="O12" s="280"/>
      <c r="P12" s="280">
        <v>13</v>
      </c>
      <c r="Q12" s="280"/>
      <c r="R12" s="280">
        <v>13</v>
      </c>
      <c r="S12" s="280"/>
    </row>
    <row r="13" spans="1:19" ht="60" customHeight="1" x14ac:dyDescent="0.25">
      <c r="A13" s="91">
        <v>8</v>
      </c>
      <c r="B13" s="98" t="s">
        <v>68</v>
      </c>
      <c r="C13" s="98" t="s">
        <v>69</v>
      </c>
      <c r="D13" s="98" t="s">
        <v>70</v>
      </c>
      <c r="E13" s="139">
        <v>50000000</v>
      </c>
      <c r="F13" s="92"/>
      <c r="G13" s="94">
        <f t="shared" si="0"/>
        <v>79</v>
      </c>
      <c r="H13" s="67">
        <v>5000000</v>
      </c>
      <c r="I13" s="67"/>
      <c r="J13" s="280">
        <v>15</v>
      </c>
      <c r="K13" s="280"/>
      <c r="L13" s="280">
        <v>17</v>
      </c>
      <c r="M13" s="280"/>
      <c r="N13" s="280">
        <v>17</v>
      </c>
      <c r="O13" s="280"/>
      <c r="P13" s="280">
        <v>16</v>
      </c>
      <c r="Q13" s="280"/>
      <c r="R13" s="280">
        <v>14</v>
      </c>
      <c r="S13" s="280"/>
    </row>
    <row r="14" spans="1:19" ht="69.75" customHeight="1" x14ac:dyDescent="0.25">
      <c r="A14" s="91">
        <v>9</v>
      </c>
      <c r="B14" s="98" t="s">
        <v>71</v>
      </c>
      <c r="C14" s="98" t="s">
        <v>72</v>
      </c>
      <c r="D14" s="98" t="s">
        <v>73</v>
      </c>
      <c r="E14" s="139">
        <v>40000000</v>
      </c>
      <c r="F14" s="92"/>
      <c r="G14" s="94">
        <f>SUM(J14+L14+N14+P14+R14)</f>
        <v>80</v>
      </c>
      <c r="H14" s="67">
        <v>20000000</v>
      </c>
      <c r="I14" s="67"/>
      <c r="J14" s="280">
        <v>16</v>
      </c>
      <c r="K14" s="280"/>
      <c r="L14" s="280">
        <v>17</v>
      </c>
      <c r="M14" s="280"/>
      <c r="N14" s="280">
        <v>16</v>
      </c>
      <c r="O14" s="280"/>
      <c r="P14" s="280">
        <v>15</v>
      </c>
      <c r="Q14" s="280"/>
      <c r="R14" s="280">
        <v>16</v>
      </c>
      <c r="S14" s="280"/>
    </row>
    <row r="15" spans="1:19" ht="72" x14ac:dyDescent="0.25">
      <c r="A15" s="91">
        <v>10</v>
      </c>
      <c r="B15" s="98" t="s">
        <v>74</v>
      </c>
      <c r="C15" s="98" t="s">
        <v>75</v>
      </c>
      <c r="D15" s="98" t="s">
        <v>76</v>
      </c>
      <c r="E15" s="139">
        <v>25000000</v>
      </c>
      <c r="F15" s="92"/>
      <c r="G15" s="94">
        <f t="shared" ref="G15:G24" si="1">SUM(J15+L15+N15+P15+R15)</f>
        <v>70</v>
      </c>
      <c r="H15" s="67">
        <v>10000000</v>
      </c>
      <c r="I15" s="67"/>
      <c r="J15" s="280">
        <v>14</v>
      </c>
      <c r="K15" s="280"/>
      <c r="L15" s="280">
        <v>15</v>
      </c>
      <c r="M15" s="280"/>
      <c r="N15" s="280">
        <v>14</v>
      </c>
      <c r="O15" s="280"/>
      <c r="P15" s="280">
        <v>14</v>
      </c>
      <c r="Q15" s="280"/>
      <c r="R15" s="280">
        <v>13</v>
      </c>
      <c r="S15" s="280"/>
    </row>
    <row r="16" spans="1:19" ht="57.75" x14ac:dyDescent="0.25">
      <c r="A16" s="91">
        <v>11</v>
      </c>
      <c r="B16" s="98" t="s">
        <v>77</v>
      </c>
      <c r="C16" s="98" t="s">
        <v>78</v>
      </c>
      <c r="D16" s="98" t="s">
        <v>79</v>
      </c>
      <c r="E16" s="139">
        <v>60000000</v>
      </c>
      <c r="F16" s="92"/>
      <c r="G16" s="94">
        <f t="shared" si="1"/>
        <v>48</v>
      </c>
      <c r="H16" s="67">
        <v>7000000</v>
      </c>
      <c r="I16" s="67"/>
      <c r="J16" s="280">
        <v>7</v>
      </c>
      <c r="K16" s="280"/>
      <c r="L16" s="280">
        <v>12</v>
      </c>
      <c r="M16" s="280"/>
      <c r="N16" s="280">
        <v>11</v>
      </c>
      <c r="O16" s="280"/>
      <c r="P16" s="280">
        <v>9</v>
      </c>
      <c r="Q16" s="280"/>
      <c r="R16" s="280">
        <v>9</v>
      </c>
      <c r="S16" s="280"/>
    </row>
    <row r="17" spans="1:19" ht="57.75" x14ac:dyDescent="0.25">
      <c r="A17" s="91">
        <v>12</v>
      </c>
      <c r="B17" s="98" t="s">
        <v>80</v>
      </c>
      <c r="C17" s="98" t="s">
        <v>81</v>
      </c>
      <c r="D17" s="98" t="s">
        <v>82</v>
      </c>
      <c r="E17" s="139">
        <v>60000000</v>
      </c>
      <c r="F17" s="92"/>
      <c r="G17" s="94">
        <f t="shared" si="1"/>
        <v>87</v>
      </c>
      <c r="H17" s="67">
        <v>33000000</v>
      </c>
      <c r="I17" s="67"/>
      <c r="J17" s="280">
        <v>16</v>
      </c>
      <c r="K17" s="280"/>
      <c r="L17" s="280">
        <v>18</v>
      </c>
      <c r="M17" s="280"/>
      <c r="N17" s="280">
        <v>18</v>
      </c>
      <c r="O17" s="280"/>
      <c r="P17" s="280">
        <v>18</v>
      </c>
      <c r="Q17" s="280"/>
      <c r="R17" s="280">
        <v>17</v>
      </c>
      <c r="S17" s="280"/>
    </row>
    <row r="18" spans="1:19" ht="72" x14ac:dyDescent="0.25">
      <c r="A18" s="91">
        <v>13</v>
      </c>
      <c r="B18" s="98" t="s">
        <v>83</v>
      </c>
      <c r="C18" s="98" t="s">
        <v>84</v>
      </c>
      <c r="D18" s="98" t="s">
        <v>85</v>
      </c>
      <c r="E18" s="139">
        <v>21500000</v>
      </c>
      <c r="F18" s="92"/>
      <c r="G18" s="94">
        <f t="shared" si="1"/>
        <v>68</v>
      </c>
      <c r="H18" s="80">
        <v>5000000</v>
      </c>
      <c r="I18" s="80"/>
      <c r="J18" s="280">
        <v>13</v>
      </c>
      <c r="K18" s="280"/>
      <c r="L18" s="280">
        <v>15</v>
      </c>
      <c r="M18" s="280"/>
      <c r="N18" s="280">
        <v>13</v>
      </c>
      <c r="O18" s="280"/>
      <c r="P18" s="280">
        <v>13</v>
      </c>
      <c r="Q18" s="280"/>
      <c r="R18" s="280">
        <v>14</v>
      </c>
      <c r="S18" s="280"/>
    </row>
    <row r="19" spans="1:19" ht="57.75" x14ac:dyDescent="0.25">
      <c r="A19" s="91">
        <v>14</v>
      </c>
      <c r="B19" s="98" t="s">
        <v>86</v>
      </c>
      <c r="C19" s="98" t="s">
        <v>87</v>
      </c>
      <c r="D19" s="98" t="s">
        <v>88</v>
      </c>
      <c r="E19" s="139">
        <v>40000000</v>
      </c>
      <c r="F19" s="92"/>
      <c r="G19" s="94">
        <f t="shared" si="1"/>
        <v>70</v>
      </c>
      <c r="H19" s="80">
        <v>10000000</v>
      </c>
      <c r="I19" s="80"/>
      <c r="J19" s="280">
        <v>15</v>
      </c>
      <c r="K19" s="280"/>
      <c r="L19" s="280">
        <v>14</v>
      </c>
      <c r="M19" s="280"/>
      <c r="N19" s="280">
        <v>14</v>
      </c>
      <c r="O19" s="280"/>
      <c r="P19" s="280">
        <v>14</v>
      </c>
      <c r="Q19" s="280"/>
      <c r="R19" s="280">
        <v>13</v>
      </c>
      <c r="S19" s="280"/>
    </row>
    <row r="20" spans="1:19" ht="57.75" x14ac:dyDescent="0.25">
      <c r="A20" s="91">
        <v>15</v>
      </c>
      <c r="B20" s="98" t="s">
        <v>89</v>
      </c>
      <c r="C20" s="98" t="s">
        <v>90</v>
      </c>
      <c r="D20" s="98" t="s">
        <v>91</v>
      </c>
      <c r="E20" s="139">
        <v>37000000</v>
      </c>
      <c r="F20" s="92"/>
      <c r="G20" s="94">
        <f t="shared" si="1"/>
        <v>67</v>
      </c>
      <c r="H20" s="80">
        <v>5000000</v>
      </c>
      <c r="I20" s="80"/>
      <c r="J20" s="280">
        <v>13</v>
      </c>
      <c r="K20" s="280"/>
      <c r="L20" s="280">
        <v>14</v>
      </c>
      <c r="M20" s="280"/>
      <c r="N20" s="280">
        <v>13</v>
      </c>
      <c r="O20" s="280"/>
      <c r="P20" s="280">
        <v>13</v>
      </c>
      <c r="Q20" s="280"/>
      <c r="R20" s="280">
        <v>14</v>
      </c>
      <c r="S20" s="280"/>
    </row>
    <row r="21" spans="1:19" ht="57.75" x14ac:dyDescent="0.25">
      <c r="A21" s="91">
        <v>16</v>
      </c>
      <c r="B21" s="98" t="s">
        <v>92</v>
      </c>
      <c r="C21" s="98" t="s">
        <v>93</v>
      </c>
      <c r="D21" s="98" t="s">
        <v>94</v>
      </c>
      <c r="E21" s="139">
        <v>60000000</v>
      </c>
      <c r="F21" s="92"/>
      <c r="G21" s="94">
        <f t="shared" si="1"/>
        <v>49</v>
      </c>
      <c r="H21" s="80">
        <v>35000000</v>
      </c>
      <c r="I21" s="80"/>
      <c r="J21" s="280">
        <v>10</v>
      </c>
      <c r="K21" s="280"/>
      <c r="L21" s="280">
        <v>12</v>
      </c>
      <c r="M21" s="280"/>
      <c r="N21" s="280">
        <v>9</v>
      </c>
      <c r="O21" s="280"/>
      <c r="P21" s="280">
        <v>9</v>
      </c>
      <c r="Q21" s="280"/>
      <c r="R21" s="280">
        <v>9</v>
      </c>
      <c r="S21" s="280"/>
    </row>
    <row r="22" spans="1:19" ht="57.75" x14ac:dyDescent="0.25">
      <c r="A22" s="91">
        <v>17</v>
      </c>
      <c r="B22" s="98" t="s">
        <v>95</v>
      </c>
      <c r="C22" s="98" t="s">
        <v>96</v>
      </c>
      <c r="D22" s="98" t="s">
        <v>97</v>
      </c>
      <c r="E22" s="139">
        <v>60000000</v>
      </c>
      <c r="F22" s="92"/>
      <c r="G22" s="94">
        <f t="shared" si="1"/>
        <v>42</v>
      </c>
      <c r="H22" s="80">
        <v>5000000</v>
      </c>
      <c r="I22" s="80"/>
      <c r="J22" s="280">
        <v>8</v>
      </c>
      <c r="K22" s="280"/>
      <c r="L22" s="280">
        <v>10</v>
      </c>
      <c r="M22" s="280"/>
      <c r="N22" s="280">
        <v>8</v>
      </c>
      <c r="O22" s="280"/>
      <c r="P22" s="280">
        <v>8</v>
      </c>
      <c r="Q22" s="280"/>
      <c r="R22" s="280">
        <v>8</v>
      </c>
      <c r="S22" s="280"/>
    </row>
    <row r="23" spans="1:19" ht="72" x14ac:dyDescent="0.25">
      <c r="A23" s="91">
        <v>18</v>
      </c>
      <c r="B23" s="98" t="s">
        <v>98</v>
      </c>
      <c r="C23" s="98" t="s">
        <v>99</v>
      </c>
      <c r="D23" s="98" t="s">
        <v>100</v>
      </c>
      <c r="E23" s="139">
        <v>60000000</v>
      </c>
      <c r="F23" s="92"/>
      <c r="G23" s="94">
        <f t="shared" si="1"/>
        <v>79</v>
      </c>
      <c r="H23" s="80">
        <v>18000000</v>
      </c>
      <c r="I23" s="80"/>
      <c r="J23" s="280">
        <v>16</v>
      </c>
      <c r="K23" s="280"/>
      <c r="L23" s="280">
        <v>17</v>
      </c>
      <c r="M23" s="280"/>
      <c r="N23" s="280">
        <v>15</v>
      </c>
      <c r="O23" s="280"/>
      <c r="P23" s="280">
        <v>16</v>
      </c>
      <c r="Q23" s="280"/>
      <c r="R23" s="280">
        <v>15</v>
      </c>
      <c r="S23" s="280"/>
    </row>
    <row r="24" spans="1:19" ht="57.75" x14ac:dyDescent="0.25">
      <c r="A24" s="91">
        <v>19</v>
      </c>
      <c r="B24" s="98" t="s">
        <v>101</v>
      </c>
      <c r="C24" s="98" t="s">
        <v>102</v>
      </c>
      <c r="D24" s="98" t="s">
        <v>103</v>
      </c>
      <c r="E24" s="139">
        <v>33000000</v>
      </c>
      <c r="F24" s="92"/>
      <c r="G24" s="94">
        <f t="shared" si="1"/>
        <v>83</v>
      </c>
      <c r="H24" s="80">
        <v>25000000</v>
      </c>
      <c r="I24" s="80"/>
      <c r="J24" s="280">
        <v>16</v>
      </c>
      <c r="K24" s="280"/>
      <c r="L24" s="280">
        <v>17</v>
      </c>
      <c r="M24" s="280"/>
      <c r="N24" s="280">
        <v>17</v>
      </c>
      <c r="O24" s="280"/>
      <c r="P24" s="280">
        <v>17</v>
      </c>
      <c r="Q24" s="280"/>
      <c r="R24" s="280">
        <v>16</v>
      </c>
      <c r="S24" s="280"/>
    </row>
    <row r="25" spans="1:19" ht="18" x14ac:dyDescent="0.25">
      <c r="A25" s="121"/>
      <c r="B25" s="289" t="s">
        <v>11</v>
      </c>
      <c r="C25" s="289"/>
      <c r="D25" s="289"/>
      <c r="E25" s="96">
        <f>SUM(E6:E24)</f>
        <v>832986400</v>
      </c>
      <c r="F25" s="130"/>
      <c r="G25" s="130"/>
      <c r="H25" s="74"/>
      <c r="I25" s="156"/>
      <c r="J25" s="358"/>
      <c r="K25" s="358"/>
      <c r="L25" s="358"/>
      <c r="M25" s="358"/>
      <c r="N25" s="358"/>
      <c r="O25" s="358"/>
      <c r="P25" s="358"/>
      <c r="Q25" s="358"/>
      <c r="R25" s="358"/>
      <c r="S25" s="358"/>
    </row>
    <row r="26" spans="1:19" ht="29.25" x14ac:dyDescent="0.25">
      <c r="A26" s="91"/>
      <c r="B26" s="154"/>
      <c r="C26" s="105"/>
      <c r="D26" s="105"/>
      <c r="E26" s="111"/>
      <c r="F26" s="105"/>
      <c r="G26" s="64" t="s">
        <v>12</v>
      </c>
      <c r="H26" s="68">
        <f>SUM(H6:H25)</f>
        <v>241000000</v>
      </c>
      <c r="I26" s="156"/>
      <c r="J26" s="156"/>
      <c r="K26" s="156"/>
      <c r="L26" s="156"/>
      <c r="M26" s="156"/>
      <c r="N26" s="156"/>
      <c r="O26" s="156"/>
      <c r="P26" s="156"/>
      <c r="Q26" s="156"/>
      <c r="R26" s="156"/>
      <c r="S26" s="156"/>
    </row>
  </sheetData>
  <mergeCells count="110">
    <mergeCell ref="R25:S25"/>
    <mergeCell ref="J24:K24"/>
    <mergeCell ref="L24:M24"/>
    <mergeCell ref="N24:O24"/>
    <mergeCell ref="P24:Q24"/>
    <mergeCell ref="R24:S24"/>
    <mergeCell ref="B25:D25"/>
    <mergeCell ref="J25:K25"/>
    <mergeCell ref="L25:M25"/>
    <mergeCell ref="N25:O25"/>
    <mergeCell ref="P25:Q25"/>
    <mergeCell ref="J22:K22"/>
    <mergeCell ref="L22:M22"/>
    <mergeCell ref="N22:O22"/>
    <mergeCell ref="P22:Q22"/>
    <mergeCell ref="R22:S22"/>
    <mergeCell ref="J23:K23"/>
    <mergeCell ref="L23:M23"/>
    <mergeCell ref="N23:O23"/>
    <mergeCell ref="P23:Q23"/>
    <mergeCell ref="R23:S23"/>
    <mergeCell ref="J20:K20"/>
    <mergeCell ref="L20:M20"/>
    <mergeCell ref="N20:O20"/>
    <mergeCell ref="P20:Q20"/>
    <mergeCell ref="R20:S20"/>
    <mergeCell ref="J21:K21"/>
    <mergeCell ref="L21:M21"/>
    <mergeCell ref="N21:O21"/>
    <mergeCell ref="P21:Q21"/>
    <mergeCell ref="R21:S21"/>
    <mergeCell ref="J18:K18"/>
    <mergeCell ref="L18:M18"/>
    <mergeCell ref="N18:O18"/>
    <mergeCell ref="P18:Q18"/>
    <mergeCell ref="R18:S18"/>
    <mergeCell ref="J19:K19"/>
    <mergeCell ref="L19:M19"/>
    <mergeCell ref="N19:O19"/>
    <mergeCell ref="P19:Q19"/>
    <mergeCell ref="R19:S19"/>
    <mergeCell ref="J16:K16"/>
    <mergeCell ref="L16:M16"/>
    <mergeCell ref="N16:O16"/>
    <mergeCell ref="P16:Q16"/>
    <mergeCell ref="R16:S16"/>
    <mergeCell ref="J17:K17"/>
    <mergeCell ref="L17:M17"/>
    <mergeCell ref="N17:O17"/>
    <mergeCell ref="P17:Q17"/>
    <mergeCell ref="R17:S17"/>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B1:E1"/>
    <mergeCell ref="J1:K5"/>
    <mergeCell ref="L1:M5"/>
    <mergeCell ref="N1:O5"/>
    <mergeCell ref="P1:Q5"/>
    <mergeCell ref="R1:S5"/>
    <mergeCell ref="A2:B2"/>
    <mergeCell ref="B3:C3"/>
    <mergeCell ref="A5:I5"/>
  </mergeCells>
  <pageMargins left="0.70866141732283472" right="0.70866141732283472" top="0.74803149606299213" bottom="0.74803149606299213" header="0.31496062992125984" footer="0.31496062992125984"/>
  <pageSetup paperSize="9" scale="37" fitToHeight="0"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zoomScale="70" zoomScaleNormal="70" workbookViewId="0">
      <selection activeCell="J7" sqref="J7:K7"/>
    </sheetView>
  </sheetViews>
  <sheetFormatPr defaultRowHeight="15" x14ac:dyDescent="0.25"/>
  <cols>
    <col min="1" max="1" width="9.7109375" style="36" customWidth="1"/>
    <col min="2" max="2" width="33" customWidth="1"/>
    <col min="3" max="3" width="29.7109375" customWidth="1"/>
    <col min="4" max="4" width="36.85546875" customWidth="1"/>
    <col min="5" max="5" width="15.28515625" customWidth="1"/>
    <col min="6" max="6" width="26.85546875" bestFit="1" customWidth="1"/>
    <col min="7" max="7" width="15.42578125" customWidth="1"/>
    <col min="8" max="8" width="22.8554687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50"/>
      <c r="B1" s="395" t="s">
        <v>17</v>
      </c>
      <c r="C1" s="395"/>
      <c r="D1" s="395"/>
      <c r="E1" s="395"/>
      <c r="F1" s="73"/>
      <c r="G1" s="73"/>
      <c r="H1" s="73"/>
      <c r="I1" s="104"/>
      <c r="J1" s="403" t="s">
        <v>322</v>
      </c>
      <c r="K1" s="404"/>
      <c r="L1" s="409" t="s">
        <v>18</v>
      </c>
      <c r="M1" s="410"/>
      <c r="N1" s="413" t="s">
        <v>19</v>
      </c>
      <c r="O1" s="404"/>
      <c r="P1" s="403" t="s">
        <v>323</v>
      </c>
      <c r="Q1" s="410"/>
      <c r="R1" s="413" t="s">
        <v>324</v>
      </c>
      <c r="S1" s="410"/>
    </row>
    <row r="2" spans="1:19" ht="19.5" customHeight="1" x14ac:dyDescent="0.25">
      <c r="A2" s="398" t="s">
        <v>1</v>
      </c>
      <c r="B2" s="398"/>
      <c r="C2" s="151"/>
      <c r="D2" s="152"/>
      <c r="E2" s="111"/>
      <c r="F2" s="105"/>
      <c r="G2" s="105"/>
      <c r="H2" s="73"/>
      <c r="I2" s="104"/>
      <c r="J2" s="405"/>
      <c r="K2" s="406"/>
      <c r="L2" s="405"/>
      <c r="M2" s="411"/>
      <c r="N2" s="414"/>
      <c r="O2" s="406"/>
      <c r="P2" s="405"/>
      <c r="Q2" s="411"/>
      <c r="R2" s="414"/>
      <c r="S2" s="411"/>
    </row>
    <row r="3" spans="1:19" ht="42.75" customHeight="1" x14ac:dyDescent="0.25">
      <c r="A3" s="91"/>
      <c r="B3" s="399" t="s">
        <v>335</v>
      </c>
      <c r="C3" s="399"/>
      <c r="D3" s="153" t="s">
        <v>2</v>
      </c>
      <c r="E3" s="111"/>
      <c r="F3" s="105"/>
      <c r="G3" s="105"/>
      <c r="H3" s="73"/>
      <c r="I3" s="104"/>
      <c r="J3" s="405"/>
      <c r="K3" s="406"/>
      <c r="L3" s="405"/>
      <c r="M3" s="411"/>
      <c r="N3" s="414"/>
      <c r="O3" s="406"/>
      <c r="P3" s="405"/>
      <c r="Q3" s="411"/>
      <c r="R3" s="414"/>
      <c r="S3" s="411"/>
    </row>
    <row r="4" spans="1:19" ht="42.75" x14ac:dyDescent="0.25">
      <c r="A4" s="125" t="s">
        <v>3</v>
      </c>
      <c r="B4" s="125" t="s">
        <v>4</v>
      </c>
      <c r="C4" s="125" t="s">
        <v>5</v>
      </c>
      <c r="D4" s="125" t="s">
        <v>6</v>
      </c>
      <c r="E4" s="126" t="s">
        <v>7</v>
      </c>
      <c r="F4" s="125" t="s">
        <v>28</v>
      </c>
      <c r="G4" s="127" t="s">
        <v>9</v>
      </c>
      <c r="H4" s="128" t="s">
        <v>39</v>
      </c>
      <c r="I4" s="129" t="s">
        <v>10</v>
      </c>
      <c r="J4" s="405"/>
      <c r="K4" s="406"/>
      <c r="L4" s="405"/>
      <c r="M4" s="411"/>
      <c r="N4" s="414"/>
      <c r="O4" s="406"/>
      <c r="P4" s="405"/>
      <c r="Q4" s="411"/>
      <c r="R4" s="414"/>
      <c r="S4" s="411"/>
    </row>
    <row r="5" spans="1:19" s="8" customFormat="1" ht="16.5" customHeight="1" thickBot="1" x14ac:dyDescent="0.3">
      <c r="A5" s="329" t="s">
        <v>30</v>
      </c>
      <c r="B5" s="305"/>
      <c r="C5" s="305"/>
      <c r="D5" s="305"/>
      <c r="E5" s="305"/>
      <c r="F5" s="305"/>
      <c r="G5" s="305"/>
      <c r="H5" s="305"/>
      <c r="I5" s="305"/>
      <c r="J5" s="407"/>
      <c r="K5" s="408"/>
      <c r="L5" s="407"/>
      <c r="M5" s="412"/>
      <c r="N5" s="415"/>
      <c r="O5" s="408"/>
      <c r="P5" s="407"/>
      <c r="Q5" s="412"/>
      <c r="R5" s="415"/>
      <c r="S5" s="412"/>
    </row>
    <row r="6" spans="1:19" ht="60" customHeight="1" x14ac:dyDescent="0.25">
      <c r="A6" s="91">
        <v>1</v>
      </c>
      <c r="B6" s="98" t="s">
        <v>47</v>
      </c>
      <c r="C6" s="98" t="s">
        <v>48</v>
      </c>
      <c r="D6" s="98" t="s">
        <v>49</v>
      </c>
      <c r="E6" s="139">
        <v>28486400</v>
      </c>
      <c r="F6" s="92"/>
      <c r="G6" s="94">
        <f>SUM(J6+L6+N6+P6+R6)</f>
        <v>69</v>
      </c>
      <c r="H6" s="67">
        <v>11000000</v>
      </c>
      <c r="I6" s="74"/>
      <c r="J6" s="287">
        <v>14</v>
      </c>
      <c r="K6" s="287"/>
      <c r="L6" s="287">
        <v>15</v>
      </c>
      <c r="M6" s="287"/>
      <c r="N6" s="287">
        <v>14</v>
      </c>
      <c r="O6" s="287"/>
      <c r="P6" s="287">
        <v>13</v>
      </c>
      <c r="Q6" s="287"/>
      <c r="R6" s="287">
        <v>13</v>
      </c>
      <c r="S6" s="287"/>
    </row>
    <row r="7" spans="1:19" ht="171.75" x14ac:dyDescent="0.25">
      <c r="A7" s="91">
        <v>2</v>
      </c>
      <c r="B7" s="98" t="s">
        <v>50</v>
      </c>
      <c r="C7" s="98" t="s">
        <v>51</v>
      </c>
      <c r="D7" s="98" t="s">
        <v>52</v>
      </c>
      <c r="E7" s="139">
        <v>60000000</v>
      </c>
      <c r="F7" s="95" t="s">
        <v>317</v>
      </c>
      <c r="G7" s="94">
        <f>SUM(J7,L7,N7,P7,R7)</f>
        <v>0</v>
      </c>
      <c r="H7" s="74">
        <v>0</v>
      </c>
      <c r="I7" s="74">
        <v>0</v>
      </c>
      <c r="J7" s="287">
        <v>0</v>
      </c>
      <c r="K7" s="287"/>
      <c r="L7" s="287">
        <v>0</v>
      </c>
      <c r="M7" s="287"/>
      <c r="N7" s="287">
        <v>0</v>
      </c>
      <c r="O7" s="287"/>
      <c r="P7" s="287">
        <v>0</v>
      </c>
      <c r="Q7" s="287"/>
      <c r="R7" s="287">
        <v>0</v>
      </c>
      <c r="S7" s="287"/>
    </row>
    <row r="8" spans="1:19" ht="63.75" customHeight="1" x14ac:dyDescent="0.25">
      <c r="A8" s="91">
        <v>3</v>
      </c>
      <c r="B8" s="98" t="s">
        <v>53</v>
      </c>
      <c r="C8" s="98" t="s">
        <v>54</v>
      </c>
      <c r="D8" s="98" t="s">
        <v>55</v>
      </c>
      <c r="E8" s="139">
        <v>20000000</v>
      </c>
      <c r="F8" s="92"/>
      <c r="G8" s="94">
        <f>SUM(J8+L8+N8+P8+R8)</f>
        <v>47</v>
      </c>
      <c r="H8" s="74">
        <v>0</v>
      </c>
      <c r="I8" s="74"/>
      <c r="J8" s="287">
        <v>9</v>
      </c>
      <c r="K8" s="287"/>
      <c r="L8" s="287">
        <v>11</v>
      </c>
      <c r="M8" s="287"/>
      <c r="N8" s="287">
        <v>10</v>
      </c>
      <c r="O8" s="287"/>
      <c r="P8" s="287">
        <v>8</v>
      </c>
      <c r="Q8" s="287"/>
      <c r="R8" s="287">
        <v>9</v>
      </c>
      <c r="S8" s="287"/>
    </row>
    <row r="9" spans="1:19" ht="171.75" x14ac:dyDescent="0.25">
      <c r="A9" s="91">
        <v>4</v>
      </c>
      <c r="B9" s="98" t="s">
        <v>56</v>
      </c>
      <c r="C9" s="98" t="s">
        <v>57</v>
      </c>
      <c r="D9" s="98" t="s">
        <v>58</v>
      </c>
      <c r="E9" s="139">
        <v>35000000</v>
      </c>
      <c r="F9" s="95" t="s">
        <v>317</v>
      </c>
      <c r="G9" s="94">
        <f>SUM(J9,L9,N9,P9,R9)</f>
        <v>0</v>
      </c>
      <c r="H9" s="74">
        <v>0</v>
      </c>
      <c r="I9" s="74"/>
      <c r="J9" s="287">
        <v>0</v>
      </c>
      <c r="K9" s="287"/>
      <c r="L9" s="287">
        <v>0</v>
      </c>
      <c r="M9" s="287"/>
      <c r="N9" s="287">
        <v>0</v>
      </c>
      <c r="O9" s="287"/>
      <c r="P9" s="287">
        <v>0</v>
      </c>
      <c r="Q9" s="287"/>
      <c r="R9" s="287">
        <v>0</v>
      </c>
      <c r="S9" s="287"/>
    </row>
    <row r="10" spans="1:19" ht="60" customHeight="1" x14ac:dyDescent="0.25">
      <c r="A10" s="91">
        <v>5</v>
      </c>
      <c r="B10" s="98" t="s">
        <v>59</v>
      </c>
      <c r="C10" s="98" t="s">
        <v>60</v>
      </c>
      <c r="D10" s="98" t="s">
        <v>61</v>
      </c>
      <c r="E10" s="139">
        <v>23000000</v>
      </c>
      <c r="F10" s="92"/>
      <c r="G10" s="94">
        <f t="shared" ref="G10:G13" si="0">SUM(J10+L10+N10+P10+R10)</f>
        <v>77</v>
      </c>
      <c r="H10" s="67">
        <v>16000000</v>
      </c>
      <c r="I10" s="74"/>
      <c r="J10" s="287">
        <v>14</v>
      </c>
      <c r="K10" s="287"/>
      <c r="L10" s="287">
        <v>17</v>
      </c>
      <c r="M10" s="287"/>
      <c r="N10" s="287">
        <v>16</v>
      </c>
      <c r="O10" s="287"/>
      <c r="P10" s="287">
        <v>15</v>
      </c>
      <c r="Q10" s="287"/>
      <c r="R10" s="287">
        <v>15</v>
      </c>
      <c r="S10" s="287"/>
    </row>
    <row r="11" spans="1:19" ht="60" customHeight="1" x14ac:dyDescent="0.25">
      <c r="A11" s="91">
        <v>6</v>
      </c>
      <c r="B11" s="98" t="s">
        <v>62</v>
      </c>
      <c r="C11" s="98" t="s">
        <v>63</v>
      </c>
      <c r="D11" s="98" t="s">
        <v>64</v>
      </c>
      <c r="E11" s="139">
        <v>60000000</v>
      </c>
      <c r="F11" s="92"/>
      <c r="G11" s="94">
        <f t="shared" si="0"/>
        <v>89</v>
      </c>
      <c r="H11" s="67">
        <v>35000000</v>
      </c>
      <c r="I11" s="74"/>
      <c r="J11" s="287">
        <v>18</v>
      </c>
      <c r="K11" s="287"/>
      <c r="L11" s="287">
        <v>18</v>
      </c>
      <c r="M11" s="287"/>
      <c r="N11" s="287">
        <v>18</v>
      </c>
      <c r="O11" s="287"/>
      <c r="P11" s="287">
        <v>17</v>
      </c>
      <c r="Q11" s="287"/>
      <c r="R11" s="287">
        <v>18</v>
      </c>
      <c r="S11" s="287"/>
    </row>
    <row r="12" spans="1:19" ht="60" customHeight="1" x14ac:dyDescent="0.25">
      <c r="A12" s="91">
        <v>7</v>
      </c>
      <c r="B12" s="98" t="s">
        <v>65</v>
      </c>
      <c r="C12" s="98" t="s">
        <v>66</v>
      </c>
      <c r="D12" s="98" t="s">
        <v>67</v>
      </c>
      <c r="E12" s="139">
        <v>60000000</v>
      </c>
      <c r="F12" s="92"/>
      <c r="G12" s="94">
        <f t="shared" si="0"/>
        <v>70</v>
      </c>
      <c r="H12" s="74">
        <v>0</v>
      </c>
      <c r="I12" s="74"/>
      <c r="J12" s="287">
        <v>14</v>
      </c>
      <c r="K12" s="287"/>
      <c r="L12" s="287">
        <v>16</v>
      </c>
      <c r="M12" s="287"/>
      <c r="N12" s="287">
        <v>14</v>
      </c>
      <c r="O12" s="287"/>
      <c r="P12" s="287">
        <v>13</v>
      </c>
      <c r="Q12" s="287"/>
      <c r="R12" s="287">
        <v>13</v>
      </c>
      <c r="S12" s="287"/>
    </row>
    <row r="13" spans="1:19" ht="60" customHeight="1" x14ac:dyDescent="0.25">
      <c r="A13" s="91">
        <v>8</v>
      </c>
      <c r="B13" s="98" t="s">
        <v>68</v>
      </c>
      <c r="C13" s="98" t="s">
        <v>69</v>
      </c>
      <c r="D13" s="98" t="s">
        <v>70</v>
      </c>
      <c r="E13" s="139">
        <v>50000000</v>
      </c>
      <c r="F13" s="92"/>
      <c r="G13" s="94">
        <f t="shared" si="0"/>
        <v>79</v>
      </c>
      <c r="H13" s="67">
        <v>5000000</v>
      </c>
      <c r="I13" s="74"/>
      <c r="J13" s="287">
        <v>15</v>
      </c>
      <c r="K13" s="287"/>
      <c r="L13" s="287">
        <v>17</v>
      </c>
      <c r="M13" s="287"/>
      <c r="N13" s="287">
        <v>17</v>
      </c>
      <c r="O13" s="287"/>
      <c r="P13" s="287">
        <v>16</v>
      </c>
      <c r="Q13" s="287"/>
      <c r="R13" s="287">
        <v>14</v>
      </c>
      <c r="S13" s="287"/>
    </row>
    <row r="14" spans="1:19" ht="69.75" customHeight="1" x14ac:dyDescent="0.25">
      <c r="A14" s="91">
        <v>9</v>
      </c>
      <c r="B14" s="98" t="s">
        <v>71</v>
      </c>
      <c r="C14" s="98" t="s">
        <v>72</v>
      </c>
      <c r="D14" s="98" t="s">
        <v>73</v>
      </c>
      <c r="E14" s="139">
        <v>40000000</v>
      </c>
      <c r="F14" s="92"/>
      <c r="G14" s="94">
        <f>SUM(J14+L14+N14+P14+R14)</f>
        <v>80</v>
      </c>
      <c r="H14" s="67">
        <v>22000000</v>
      </c>
      <c r="I14" s="74"/>
      <c r="J14" s="287">
        <v>16</v>
      </c>
      <c r="K14" s="287"/>
      <c r="L14" s="287">
        <v>17</v>
      </c>
      <c r="M14" s="287"/>
      <c r="N14" s="287">
        <v>16</v>
      </c>
      <c r="O14" s="287"/>
      <c r="P14" s="287">
        <v>15</v>
      </c>
      <c r="Q14" s="287"/>
      <c r="R14" s="287">
        <v>16</v>
      </c>
      <c r="S14" s="287"/>
    </row>
    <row r="15" spans="1:19" ht="72" customHeight="1" x14ac:dyDescent="0.25">
      <c r="A15" s="91">
        <v>10</v>
      </c>
      <c r="B15" s="98" t="s">
        <v>74</v>
      </c>
      <c r="C15" s="98" t="s">
        <v>75</v>
      </c>
      <c r="D15" s="98" t="s">
        <v>76</v>
      </c>
      <c r="E15" s="139">
        <v>25000000</v>
      </c>
      <c r="F15" s="92"/>
      <c r="G15" s="94">
        <f t="shared" ref="G15:G24" si="1">SUM(J15+L15+N15+P15+R15)</f>
        <v>70</v>
      </c>
      <c r="H15" s="67">
        <v>10000000</v>
      </c>
      <c r="I15" s="74"/>
      <c r="J15" s="287">
        <v>14</v>
      </c>
      <c r="K15" s="287"/>
      <c r="L15" s="287">
        <v>15</v>
      </c>
      <c r="M15" s="287"/>
      <c r="N15" s="287">
        <v>14</v>
      </c>
      <c r="O15" s="287"/>
      <c r="P15" s="287">
        <v>14</v>
      </c>
      <c r="Q15" s="287"/>
      <c r="R15" s="287">
        <v>13</v>
      </c>
      <c r="S15" s="287"/>
    </row>
    <row r="16" spans="1:19" ht="57.75" customHeight="1" x14ac:dyDescent="0.25">
      <c r="A16" s="91">
        <v>11</v>
      </c>
      <c r="B16" s="98" t="s">
        <v>77</v>
      </c>
      <c r="C16" s="98" t="s">
        <v>78</v>
      </c>
      <c r="D16" s="98" t="s">
        <v>79</v>
      </c>
      <c r="E16" s="139">
        <v>60000000</v>
      </c>
      <c r="F16" s="92"/>
      <c r="G16" s="94">
        <f t="shared" si="1"/>
        <v>48</v>
      </c>
      <c r="H16" s="67">
        <v>5000000</v>
      </c>
      <c r="I16" s="74"/>
      <c r="J16" s="287">
        <v>7</v>
      </c>
      <c r="K16" s="287"/>
      <c r="L16" s="287">
        <v>12</v>
      </c>
      <c r="M16" s="287"/>
      <c r="N16" s="287">
        <v>11</v>
      </c>
      <c r="O16" s="287"/>
      <c r="P16" s="287">
        <v>9</v>
      </c>
      <c r="Q16" s="287"/>
      <c r="R16" s="287">
        <v>9</v>
      </c>
      <c r="S16" s="287"/>
    </row>
    <row r="17" spans="1:19" ht="57.75" x14ac:dyDescent="0.25">
      <c r="A17" s="91">
        <v>12</v>
      </c>
      <c r="B17" s="98" t="s">
        <v>80</v>
      </c>
      <c r="C17" s="98" t="s">
        <v>81</v>
      </c>
      <c r="D17" s="98" t="s">
        <v>82</v>
      </c>
      <c r="E17" s="139">
        <v>60000000</v>
      </c>
      <c r="F17" s="92"/>
      <c r="G17" s="94">
        <f t="shared" si="1"/>
        <v>87</v>
      </c>
      <c r="H17" s="67">
        <v>35000000</v>
      </c>
      <c r="I17" s="74"/>
      <c r="J17" s="287">
        <v>16</v>
      </c>
      <c r="K17" s="287"/>
      <c r="L17" s="287">
        <v>18</v>
      </c>
      <c r="M17" s="287"/>
      <c r="N17" s="287">
        <v>18</v>
      </c>
      <c r="O17" s="287"/>
      <c r="P17" s="287">
        <v>18</v>
      </c>
      <c r="Q17" s="287"/>
      <c r="R17" s="287">
        <v>17</v>
      </c>
      <c r="S17" s="287"/>
    </row>
    <row r="18" spans="1:19" ht="72" customHeight="1" x14ac:dyDescent="0.25">
      <c r="A18" s="91">
        <v>13</v>
      </c>
      <c r="B18" s="98" t="s">
        <v>83</v>
      </c>
      <c r="C18" s="98" t="s">
        <v>84</v>
      </c>
      <c r="D18" s="98" t="s">
        <v>85</v>
      </c>
      <c r="E18" s="139">
        <v>21500000</v>
      </c>
      <c r="F18" s="92"/>
      <c r="G18" s="94">
        <f t="shared" si="1"/>
        <v>68</v>
      </c>
      <c r="H18" s="80">
        <v>5000000</v>
      </c>
      <c r="I18" s="79"/>
      <c r="J18" s="287">
        <v>13</v>
      </c>
      <c r="K18" s="287"/>
      <c r="L18" s="287">
        <v>15</v>
      </c>
      <c r="M18" s="287"/>
      <c r="N18" s="287">
        <v>13</v>
      </c>
      <c r="O18" s="287"/>
      <c r="P18" s="287">
        <v>13</v>
      </c>
      <c r="Q18" s="287"/>
      <c r="R18" s="287">
        <v>14</v>
      </c>
      <c r="S18" s="287"/>
    </row>
    <row r="19" spans="1:19" ht="57.75" x14ac:dyDescent="0.25">
      <c r="A19" s="91">
        <v>14</v>
      </c>
      <c r="B19" s="98" t="s">
        <v>86</v>
      </c>
      <c r="C19" s="98" t="s">
        <v>87</v>
      </c>
      <c r="D19" s="98" t="s">
        <v>88</v>
      </c>
      <c r="E19" s="139">
        <v>40000000</v>
      </c>
      <c r="F19" s="92"/>
      <c r="G19" s="94">
        <f t="shared" si="1"/>
        <v>70</v>
      </c>
      <c r="H19" s="80">
        <v>5000000</v>
      </c>
      <c r="I19" s="79"/>
      <c r="J19" s="287">
        <v>15</v>
      </c>
      <c r="K19" s="287"/>
      <c r="L19" s="287">
        <v>14</v>
      </c>
      <c r="M19" s="287"/>
      <c r="N19" s="287">
        <v>14</v>
      </c>
      <c r="O19" s="287"/>
      <c r="P19" s="287">
        <v>14</v>
      </c>
      <c r="Q19" s="287"/>
      <c r="R19" s="287">
        <v>13</v>
      </c>
      <c r="S19" s="287"/>
    </row>
    <row r="20" spans="1:19" ht="57.75" x14ac:dyDescent="0.25">
      <c r="A20" s="91">
        <v>15</v>
      </c>
      <c r="B20" s="98" t="s">
        <v>89</v>
      </c>
      <c r="C20" s="98" t="s">
        <v>90</v>
      </c>
      <c r="D20" s="98" t="s">
        <v>91</v>
      </c>
      <c r="E20" s="139">
        <v>37000000</v>
      </c>
      <c r="F20" s="92"/>
      <c r="G20" s="94">
        <f t="shared" si="1"/>
        <v>67</v>
      </c>
      <c r="H20" s="80">
        <v>5000000</v>
      </c>
      <c r="I20" s="79"/>
      <c r="J20" s="287">
        <v>13</v>
      </c>
      <c r="K20" s="287"/>
      <c r="L20" s="287">
        <v>14</v>
      </c>
      <c r="M20" s="287"/>
      <c r="N20" s="287">
        <v>13</v>
      </c>
      <c r="O20" s="287"/>
      <c r="P20" s="287">
        <v>13</v>
      </c>
      <c r="Q20" s="287"/>
      <c r="R20" s="287">
        <v>14</v>
      </c>
      <c r="S20" s="287"/>
    </row>
    <row r="21" spans="1:19" ht="57.75" x14ac:dyDescent="0.25">
      <c r="A21" s="91">
        <v>16</v>
      </c>
      <c r="B21" s="98" t="s">
        <v>92</v>
      </c>
      <c r="C21" s="98" t="s">
        <v>93</v>
      </c>
      <c r="D21" s="98" t="s">
        <v>94</v>
      </c>
      <c r="E21" s="139">
        <v>60000000</v>
      </c>
      <c r="F21" s="92"/>
      <c r="G21" s="94">
        <f t="shared" si="1"/>
        <v>49</v>
      </c>
      <c r="H21" s="80">
        <v>35000000</v>
      </c>
      <c r="I21" s="79"/>
      <c r="J21" s="287">
        <v>10</v>
      </c>
      <c r="K21" s="287"/>
      <c r="L21" s="287">
        <v>12</v>
      </c>
      <c r="M21" s="287"/>
      <c r="N21" s="287">
        <v>9</v>
      </c>
      <c r="O21" s="287"/>
      <c r="P21" s="287">
        <v>9</v>
      </c>
      <c r="Q21" s="287"/>
      <c r="R21" s="287">
        <v>9</v>
      </c>
      <c r="S21" s="287"/>
    </row>
    <row r="22" spans="1:19" ht="57.75" x14ac:dyDescent="0.25">
      <c r="A22" s="91">
        <v>17</v>
      </c>
      <c r="B22" s="98" t="s">
        <v>95</v>
      </c>
      <c r="C22" s="98" t="s">
        <v>96</v>
      </c>
      <c r="D22" s="98" t="s">
        <v>97</v>
      </c>
      <c r="E22" s="139">
        <v>60000000</v>
      </c>
      <c r="F22" s="92"/>
      <c r="G22" s="94">
        <f t="shared" si="1"/>
        <v>42</v>
      </c>
      <c r="H22" s="80">
        <v>5000000</v>
      </c>
      <c r="I22" s="79"/>
      <c r="J22" s="287">
        <v>8</v>
      </c>
      <c r="K22" s="287"/>
      <c r="L22" s="287">
        <v>10</v>
      </c>
      <c r="M22" s="287"/>
      <c r="N22" s="287">
        <v>8</v>
      </c>
      <c r="O22" s="287"/>
      <c r="P22" s="287">
        <v>8</v>
      </c>
      <c r="Q22" s="287"/>
      <c r="R22" s="287">
        <v>8</v>
      </c>
      <c r="S22" s="287"/>
    </row>
    <row r="23" spans="1:19" ht="72" x14ac:dyDescent="0.25">
      <c r="A23" s="91">
        <v>18</v>
      </c>
      <c r="B23" s="98" t="s">
        <v>98</v>
      </c>
      <c r="C23" s="98" t="s">
        <v>99</v>
      </c>
      <c r="D23" s="98" t="s">
        <v>100</v>
      </c>
      <c r="E23" s="139">
        <v>60000000</v>
      </c>
      <c r="F23" s="92"/>
      <c r="G23" s="94">
        <f t="shared" si="1"/>
        <v>79</v>
      </c>
      <c r="H23" s="80">
        <v>22000000</v>
      </c>
      <c r="I23" s="79"/>
      <c r="J23" s="287">
        <v>16</v>
      </c>
      <c r="K23" s="287"/>
      <c r="L23" s="287">
        <v>17</v>
      </c>
      <c r="M23" s="287"/>
      <c r="N23" s="287">
        <v>15</v>
      </c>
      <c r="O23" s="287"/>
      <c r="P23" s="287">
        <v>16</v>
      </c>
      <c r="Q23" s="287"/>
      <c r="R23" s="287">
        <v>15</v>
      </c>
      <c r="S23" s="287"/>
    </row>
    <row r="24" spans="1:19" ht="57.75" x14ac:dyDescent="0.25">
      <c r="A24" s="91">
        <v>19</v>
      </c>
      <c r="B24" s="98" t="s">
        <v>101</v>
      </c>
      <c r="C24" s="98" t="s">
        <v>102</v>
      </c>
      <c r="D24" s="98" t="s">
        <v>103</v>
      </c>
      <c r="E24" s="139">
        <v>33000000</v>
      </c>
      <c r="F24" s="92"/>
      <c r="G24" s="94">
        <f t="shared" si="1"/>
        <v>83</v>
      </c>
      <c r="H24" s="80">
        <v>26000000</v>
      </c>
      <c r="I24" s="79"/>
      <c r="J24" s="287">
        <v>16</v>
      </c>
      <c r="K24" s="287"/>
      <c r="L24" s="287">
        <v>17</v>
      </c>
      <c r="M24" s="287"/>
      <c r="N24" s="287">
        <v>17</v>
      </c>
      <c r="O24" s="287"/>
      <c r="P24" s="287">
        <v>17</v>
      </c>
      <c r="Q24" s="287"/>
      <c r="R24" s="287">
        <v>16</v>
      </c>
      <c r="S24" s="287"/>
    </row>
    <row r="25" spans="1:19" ht="18" x14ac:dyDescent="0.25">
      <c r="A25" s="121"/>
      <c r="B25" s="289" t="s">
        <v>11</v>
      </c>
      <c r="C25" s="289"/>
      <c r="D25" s="289"/>
      <c r="E25" s="96">
        <f>SUM(E6:E24)</f>
        <v>832986400</v>
      </c>
      <c r="F25" s="130"/>
      <c r="G25" s="130"/>
      <c r="H25" s="74"/>
      <c r="I25" s="156"/>
      <c r="J25" s="358"/>
      <c r="K25" s="358"/>
      <c r="L25" s="358"/>
      <c r="M25" s="358"/>
      <c r="N25" s="358"/>
      <c r="O25" s="358"/>
      <c r="P25" s="358"/>
      <c r="Q25" s="358"/>
      <c r="R25" s="358"/>
      <c r="S25" s="358"/>
    </row>
    <row r="26" spans="1:19" ht="29.25" x14ac:dyDescent="0.25">
      <c r="A26" s="91"/>
      <c r="B26" s="154"/>
      <c r="C26" s="105"/>
      <c r="D26" s="105"/>
      <c r="E26" s="111"/>
      <c r="F26" s="105"/>
      <c r="G26" s="64" t="s">
        <v>12</v>
      </c>
      <c r="H26" s="68">
        <f>SUM(H6:H25)</f>
        <v>242000000</v>
      </c>
      <c r="I26" s="156"/>
      <c r="J26" s="156"/>
      <c r="K26" s="156"/>
      <c r="L26" s="156"/>
      <c r="M26" s="156"/>
      <c r="N26" s="156"/>
      <c r="O26" s="156"/>
      <c r="P26" s="156"/>
      <c r="Q26" s="156"/>
      <c r="R26" s="156"/>
      <c r="S26" s="156"/>
    </row>
  </sheetData>
  <mergeCells count="110">
    <mergeCell ref="R25:S25"/>
    <mergeCell ref="J24:K24"/>
    <mergeCell ref="L24:M24"/>
    <mergeCell ref="N24:O24"/>
    <mergeCell ref="P24:Q24"/>
    <mergeCell ref="R24:S24"/>
    <mergeCell ref="B25:D25"/>
    <mergeCell ref="J25:K25"/>
    <mergeCell ref="L25:M25"/>
    <mergeCell ref="N25:O25"/>
    <mergeCell ref="P25:Q25"/>
    <mergeCell ref="J22:K22"/>
    <mergeCell ref="L22:M22"/>
    <mergeCell ref="N22:O22"/>
    <mergeCell ref="P22:Q22"/>
    <mergeCell ref="R22:S22"/>
    <mergeCell ref="J23:K23"/>
    <mergeCell ref="L23:M23"/>
    <mergeCell ref="N23:O23"/>
    <mergeCell ref="P23:Q23"/>
    <mergeCell ref="R23:S23"/>
    <mergeCell ref="J20:K20"/>
    <mergeCell ref="L20:M20"/>
    <mergeCell ref="N20:O20"/>
    <mergeCell ref="P20:Q20"/>
    <mergeCell ref="R20:S20"/>
    <mergeCell ref="J21:K21"/>
    <mergeCell ref="L21:M21"/>
    <mergeCell ref="N21:O21"/>
    <mergeCell ref="P21:Q21"/>
    <mergeCell ref="R21:S21"/>
    <mergeCell ref="J18:K18"/>
    <mergeCell ref="L18:M18"/>
    <mergeCell ref="N18:O18"/>
    <mergeCell ref="P18:Q18"/>
    <mergeCell ref="R18:S18"/>
    <mergeCell ref="J19:K19"/>
    <mergeCell ref="L19:M19"/>
    <mergeCell ref="N19:O19"/>
    <mergeCell ref="P19:Q19"/>
    <mergeCell ref="R19:S19"/>
    <mergeCell ref="J16:K16"/>
    <mergeCell ref="L16:M16"/>
    <mergeCell ref="N16:O16"/>
    <mergeCell ref="P16:Q16"/>
    <mergeCell ref="R16:S16"/>
    <mergeCell ref="J17:K17"/>
    <mergeCell ref="L17:M17"/>
    <mergeCell ref="N17:O17"/>
    <mergeCell ref="P17:Q17"/>
    <mergeCell ref="R17:S17"/>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B1:E1"/>
    <mergeCell ref="J1:K5"/>
    <mergeCell ref="L1:M5"/>
    <mergeCell ref="N1:O5"/>
    <mergeCell ref="P1:Q5"/>
    <mergeCell ref="R1:S5"/>
    <mergeCell ref="A2:B2"/>
    <mergeCell ref="B3:C3"/>
    <mergeCell ref="A5:I5"/>
  </mergeCells>
  <pageMargins left="0.70866141732283472" right="0.70866141732283472" top="0.74803149606299213" bottom="0.74803149606299213" header="0.31496062992125984" footer="0.31496062992125984"/>
  <pageSetup paperSize="9" scale="37" fitToHeight="0"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zoomScale="70" zoomScaleNormal="70" workbookViewId="0">
      <selection activeCell="I7" sqref="I7"/>
    </sheetView>
  </sheetViews>
  <sheetFormatPr defaultRowHeight="15" x14ac:dyDescent="0.25"/>
  <cols>
    <col min="1" max="1" width="9.7109375" style="36" customWidth="1"/>
    <col min="2" max="2" width="33" customWidth="1"/>
    <col min="3" max="3" width="29.7109375" customWidth="1"/>
    <col min="4" max="4" width="36.85546875" customWidth="1"/>
    <col min="5" max="5" width="15.28515625" customWidth="1"/>
    <col min="6" max="6" width="26.85546875" bestFit="1" customWidth="1"/>
    <col min="7" max="7" width="15.42578125" customWidth="1"/>
    <col min="8" max="8" width="22.8554687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50"/>
      <c r="B1" s="395" t="s">
        <v>17</v>
      </c>
      <c r="C1" s="395"/>
      <c r="D1" s="395"/>
      <c r="E1" s="395"/>
      <c r="F1" s="73"/>
      <c r="G1" s="73"/>
      <c r="H1" s="73"/>
      <c r="I1" s="104"/>
      <c r="J1" s="403" t="s">
        <v>322</v>
      </c>
      <c r="K1" s="404"/>
      <c r="L1" s="409" t="s">
        <v>18</v>
      </c>
      <c r="M1" s="410"/>
      <c r="N1" s="413" t="s">
        <v>19</v>
      </c>
      <c r="O1" s="404"/>
      <c r="P1" s="403" t="s">
        <v>323</v>
      </c>
      <c r="Q1" s="410"/>
      <c r="R1" s="413" t="s">
        <v>324</v>
      </c>
      <c r="S1" s="410"/>
    </row>
    <row r="2" spans="1:19" ht="19.5" customHeight="1" x14ac:dyDescent="0.25">
      <c r="A2" s="398" t="s">
        <v>1</v>
      </c>
      <c r="B2" s="398"/>
      <c r="C2" s="151"/>
      <c r="D2" s="152"/>
      <c r="E2" s="111"/>
      <c r="F2" s="105"/>
      <c r="G2" s="105"/>
      <c r="H2" s="73"/>
      <c r="I2" s="104"/>
      <c r="J2" s="405"/>
      <c r="K2" s="406"/>
      <c r="L2" s="405"/>
      <c r="M2" s="411"/>
      <c r="N2" s="414"/>
      <c r="O2" s="406"/>
      <c r="P2" s="405"/>
      <c r="Q2" s="411"/>
      <c r="R2" s="414"/>
      <c r="S2" s="411"/>
    </row>
    <row r="3" spans="1:19" ht="42.75" customHeight="1" x14ac:dyDescent="0.25">
      <c r="A3" s="91"/>
      <c r="B3" s="399" t="s">
        <v>335</v>
      </c>
      <c r="C3" s="399"/>
      <c r="D3" s="153" t="s">
        <v>2</v>
      </c>
      <c r="E3" s="111"/>
      <c r="F3" s="105"/>
      <c r="G3" s="105"/>
      <c r="H3" s="73"/>
      <c r="I3" s="104"/>
      <c r="J3" s="405"/>
      <c r="K3" s="406"/>
      <c r="L3" s="405"/>
      <c r="M3" s="411"/>
      <c r="N3" s="414"/>
      <c r="O3" s="406"/>
      <c r="P3" s="405"/>
      <c r="Q3" s="411"/>
      <c r="R3" s="414"/>
      <c r="S3" s="411"/>
    </row>
    <row r="4" spans="1:19" ht="42.75" x14ac:dyDescent="0.25">
      <c r="A4" s="125" t="s">
        <v>3</v>
      </c>
      <c r="B4" s="125" t="s">
        <v>4</v>
      </c>
      <c r="C4" s="125" t="s">
        <v>5</v>
      </c>
      <c r="D4" s="125" t="s">
        <v>6</v>
      </c>
      <c r="E4" s="126" t="s">
        <v>7</v>
      </c>
      <c r="F4" s="125" t="s">
        <v>28</v>
      </c>
      <c r="G4" s="127" t="s">
        <v>9</v>
      </c>
      <c r="H4" s="128" t="s">
        <v>39</v>
      </c>
      <c r="I4" s="129" t="s">
        <v>10</v>
      </c>
      <c r="J4" s="405"/>
      <c r="K4" s="406"/>
      <c r="L4" s="405"/>
      <c r="M4" s="411"/>
      <c r="N4" s="414"/>
      <c r="O4" s="406"/>
      <c r="P4" s="405"/>
      <c r="Q4" s="411"/>
      <c r="R4" s="414"/>
      <c r="S4" s="411"/>
    </row>
    <row r="5" spans="1:19" s="8" customFormat="1" ht="16.5" customHeight="1" thickBot="1" x14ac:dyDescent="0.3">
      <c r="A5" s="329" t="s">
        <v>30</v>
      </c>
      <c r="B5" s="305"/>
      <c r="C5" s="305"/>
      <c r="D5" s="305"/>
      <c r="E5" s="305"/>
      <c r="F5" s="305"/>
      <c r="G5" s="305"/>
      <c r="H5" s="305"/>
      <c r="I5" s="305"/>
      <c r="J5" s="407"/>
      <c r="K5" s="408"/>
      <c r="L5" s="407"/>
      <c r="M5" s="412"/>
      <c r="N5" s="415"/>
      <c r="O5" s="408"/>
      <c r="P5" s="407"/>
      <c r="Q5" s="412"/>
      <c r="R5" s="415"/>
      <c r="S5" s="412"/>
    </row>
    <row r="6" spans="1:19" ht="60" customHeight="1" x14ac:dyDescent="0.25">
      <c r="A6" s="91">
        <v>1</v>
      </c>
      <c r="B6" s="98" t="s">
        <v>47</v>
      </c>
      <c r="C6" s="98" t="s">
        <v>48</v>
      </c>
      <c r="D6" s="98" t="s">
        <v>49</v>
      </c>
      <c r="E6" s="139">
        <v>28486400</v>
      </c>
      <c r="F6" s="92"/>
      <c r="G6" s="182">
        <f>SUM(J6+L6+N6+P6+R6)</f>
        <v>69.333333333333343</v>
      </c>
      <c r="H6" s="176">
        <v>12000000</v>
      </c>
      <c r="I6" s="172"/>
      <c r="J6" s="319">
        <v>16</v>
      </c>
      <c r="K6" s="319"/>
      <c r="L6" s="319">
        <v>20</v>
      </c>
      <c r="M6" s="319"/>
      <c r="N6" s="319">
        <v>12</v>
      </c>
      <c r="O6" s="319"/>
      <c r="P6" s="319">
        <v>10.333333333333334</v>
      </c>
      <c r="Q6" s="319"/>
      <c r="R6" s="319">
        <v>11</v>
      </c>
      <c r="S6" s="319"/>
    </row>
    <row r="7" spans="1:19" ht="171.75" x14ac:dyDescent="0.25">
      <c r="A7" s="91">
        <v>2</v>
      </c>
      <c r="B7" s="98" t="s">
        <v>50</v>
      </c>
      <c r="C7" s="98" t="s">
        <v>51</v>
      </c>
      <c r="D7" s="98" t="s">
        <v>52</v>
      </c>
      <c r="E7" s="139">
        <v>60000000</v>
      </c>
      <c r="F7" s="95" t="s">
        <v>317</v>
      </c>
      <c r="G7" s="182">
        <f>SUM(J7,L7,N7,P7,R7)</f>
        <v>0</v>
      </c>
      <c r="H7" s="176"/>
      <c r="I7" s="172"/>
      <c r="J7" s="318"/>
      <c r="K7" s="318"/>
      <c r="L7" s="318"/>
      <c r="M7" s="318"/>
      <c r="N7" s="318"/>
      <c r="O7" s="318"/>
      <c r="P7" s="318"/>
      <c r="Q7" s="318"/>
      <c r="R7" s="318"/>
      <c r="S7" s="318"/>
    </row>
    <row r="8" spans="1:19" ht="63.75" customHeight="1" x14ac:dyDescent="0.25">
      <c r="A8" s="91">
        <v>3</v>
      </c>
      <c r="B8" s="98" t="s">
        <v>53</v>
      </c>
      <c r="C8" s="98" t="s">
        <v>54</v>
      </c>
      <c r="D8" s="98" t="s">
        <v>55</v>
      </c>
      <c r="E8" s="139">
        <v>20000000</v>
      </c>
      <c r="F8" s="92"/>
      <c r="G8" s="182">
        <f>SUM(J8+L8+N8+P8+R8)</f>
        <v>15</v>
      </c>
      <c r="H8" s="176">
        <v>8000000</v>
      </c>
      <c r="I8" s="172"/>
      <c r="J8" s="319">
        <v>3</v>
      </c>
      <c r="K8" s="319"/>
      <c r="L8" s="319">
        <v>3</v>
      </c>
      <c r="M8" s="319"/>
      <c r="N8" s="319">
        <v>3</v>
      </c>
      <c r="O8" s="319"/>
      <c r="P8" s="319">
        <v>3</v>
      </c>
      <c r="Q8" s="319"/>
      <c r="R8" s="319">
        <v>3</v>
      </c>
      <c r="S8" s="319"/>
    </row>
    <row r="9" spans="1:19" ht="171.75" x14ac:dyDescent="0.25">
      <c r="A9" s="91">
        <v>4</v>
      </c>
      <c r="B9" s="98" t="s">
        <v>56</v>
      </c>
      <c r="C9" s="98" t="s">
        <v>57</v>
      </c>
      <c r="D9" s="98" t="s">
        <v>58</v>
      </c>
      <c r="E9" s="139">
        <v>35000000</v>
      </c>
      <c r="F9" s="95" t="s">
        <v>317</v>
      </c>
      <c r="G9" s="182">
        <f>SUM(J9,L9,N9,P9,R9)</f>
        <v>0</v>
      </c>
      <c r="H9" s="176"/>
      <c r="I9" s="172"/>
      <c r="J9" s="318"/>
      <c r="K9" s="318"/>
      <c r="L9" s="318"/>
      <c r="M9" s="318"/>
      <c r="N9" s="318"/>
      <c r="O9" s="318"/>
      <c r="P9" s="318"/>
      <c r="Q9" s="318"/>
      <c r="R9" s="318"/>
      <c r="S9" s="318"/>
    </row>
    <row r="10" spans="1:19" ht="60" customHeight="1" x14ac:dyDescent="0.25">
      <c r="A10" s="91">
        <v>5</v>
      </c>
      <c r="B10" s="98" t="s">
        <v>59</v>
      </c>
      <c r="C10" s="98" t="s">
        <v>60</v>
      </c>
      <c r="D10" s="98" t="s">
        <v>61</v>
      </c>
      <c r="E10" s="139">
        <v>23000000</v>
      </c>
      <c r="F10" s="92"/>
      <c r="G10" s="182">
        <f t="shared" ref="G10:G13" si="0">SUM(J10+L10+N10+P10+R10)</f>
        <v>61.733333333333334</v>
      </c>
      <c r="H10" s="176">
        <v>18000000</v>
      </c>
      <c r="I10" s="172"/>
      <c r="J10" s="319">
        <v>11.666666666666666</v>
      </c>
      <c r="K10" s="319"/>
      <c r="L10" s="319">
        <v>15.4</v>
      </c>
      <c r="M10" s="319"/>
      <c r="N10" s="319">
        <v>11.333333333333334</v>
      </c>
      <c r="O10" s="319"/>
      <c r="P10" s="319">
        <v>11.333333333333334</v>
      </c>
      <c r="Q10" s="319"/>
      <c r="R10" s="319">
        <v>12</v>
      </c>
      <c r="S10" s="319"/>
    </row>
    <row r="11" spans="1:19" ht="60" customHeight="1" x14ac:dyDescent="0.25">
      <c r="A11" s="91">
        <v>6</v>
      </c>
      <c r="B11" s="98" t="s">
        <v>62</v>
      </c>
      <c r="C11" s="98" t="s">
        <v>63</v>
      </c>
      <c r="D11" s="98" t="s">
        <v>64</v>
      </c>
      <c r="E11" s="139">
        <v>60000000</v>
      </c>
      <c r="F11" s="92"/>
      <c r="G11" s="182">
        <f t="shared" si="0"/>
        <v>75.033333333333331</v>
      </c>
      <c r="H11" s="176">
        <v>35000000</v>
      </c>
      <c r="I11" s="172"/>
      <c r="J11" s="319">
        <v>14.333333333333334</v>
      </c>
      <c r="K11" s="319"/>
      <c r="L11" s="319">
        <v>18.2</v>
      </c>
      <c r="M11" s="319"/>
      <c r="N11" s="319">
        <v>14.333333333333334</v>
      </c>
      <c r="O11" s="319"/>
      <c r="P11" s="319">
        <v>14</v>
      </c>
      <c r="Q11" s="319"/>
      <c r="R11" s="319">
        <v>14.166666666666666</v>
      </c>
      <c r="S11" s="319"/>
    </row>
    <row r="12" spans="1:19" ht="60" customHeight="1" x14ac:dyDescent="0.25">
      <c r="A12" s="91">
        <v>7</v>
      </c>
      <c r="B12" s="98" t="s">
        <v>65</v>
      </c>
      <c r="C12" s="98" t="s">
        <v>66</v>
      </c>
      <c r="D12" s="98" t="s">
        <v>67</v>
      </c>
      <c r="E12" s="139">
        <v>60000000</v>
      </c>
      <c r="F12" s="92" t="s">
        <v>316</v>
      </c>
      <c r="G12" s="182">
        <f t="shared" si="0"/>
        <v>60</v>
      </c>
      <c r="H12" s="176">
        <v>5000000</v>
      </c>
      <c r="I12" s="172"/>
      <c r="J12" s="319">
        <v>16</v>
      </c>
      <c r="K12" s="319"/>
      <c r="L12" s="319">
        <v>14</v>
      </c>
      <c r="M12" s="319"/>
      <c r="N12" s="319">
        <v>14</v>
      </c>
      <c r="O12" s="319"/>
      <c r="P12" s="319">
        <v>10</v>
      </c>
      <c r="Q12" s="319"/>
      <c r="R12" s="319">
        <v>6</v>
      </c>
      <c r="S12" s="319"/>
    </row>
    <row r="13" spans="1:19" ht="60" customHeight="1" x14ac:dyDescent="0.25">
      <c r="A13" s="91">
        <v>8</v>
      </c>
      <c r="B13" s="98" t="s">
        <v>68</v>
      </c>
      <c r="C13" s="98" t="s">
        <v>69</v>
      </c>
      <c r="D13" s="98" t="s">
        <v>70</v>
      </c>
      <c r="E13" s="139">
        <v>50000000</v>
      </c>
      <c r="F13" s="92"/>
      <c r="G13" s="182">
        <f t="shared" si="0"/>
        <v>54.666666666666664</v>
      </c>
      <c r="H13" s="176">
        <v>5000000</v>
      </c>
      <c r="I13" s="172"/>
      <c r="J13" s="319">
        <v>14</v>
      </c>
      <c r="K13" s="319"/>
      <c r="L13" s="319">
        <v>14</v>
      </c>
      <c r="M13" s="319"/>
      <c r="N13" s="319">
        <v>10</v>
      </c>
      <c r="O13" s="319"/>
      <c r="P13" s="319">
        <v>10</v>
      </c>
      <c r="Q13" s="319"/>
      <c r="R13" s="319">
        <v>6.666666666666667</v>
      </c>
      <c r="S13" s="319"/>
    </row>
    <row r="14" spans="1:19" ht="69.75" customHeight="1" x14ac:dyDescent="0.25">
      <c r="A14" s="91">
        <v>9</v>
      </c>
      <c r="B14" s="98" t="s">
        <v>71</v>
      </c>
      <c r="C14" s="98" t="s">
        <v>72</v>
      </c>
      <c r="D14" s="98" t="s">
        <v>73</v>
      </c>
      <c r="E14" s="139">
        <v>40000000</v>
      </c>
      <c r="F14" s="92" t="s">
        <v>316</v>
      </c>
      <c r="G14" s="182">
        <f>SUM(J14+L14+N14+P14+R14)</f>
        <v>70.266666666666666</v>
      </c>
      <c r="H14" s="176">
        <v>27000000</v>
      </c>
      <c r="I14" s="172"/>
      <c r="J14" s="319">
        <v>13</v>
      </c>
      <c r="K14" s="319"/>
      <c r="L14" s="319">
        <v>16.600000000000001</v>
      </c>
      <c r="M14" s="319"/>
      <c r="N14" s="319">
        <v>12.833333333333334</v>
      </c>
      <c r="O14" s="319"/>
      <c r="P14" s="319">
        <v>13.166666666666666</v>
      </c>
      <c r="Q14" s="319"/>
      <c r="R14" s="319">
        <v>14.666666666666666</v>
      </c>
      <c r="S14" s="319"/>
    </row>
    <row r="15" spans="1:19" ht="72" x14ac:dyDescent="0.25">
      <c r="A15" s="91">
        <v>10</v>
      </c>
      <c r="B15" s="98" t="s">
        <v>74</v>
      </c>
      <c r="C15" s="98" t="s">
        <v>75</v>
      </c>
      <c r="D15" s="98" t="s">
        <v>76</v>
      </c>
      <c r="E15" s="139">
        <v>25000000</v>
      </c>
      <c r="F15" s="92"/>
      <c r="G15" s="182">
        <f t="shared" ref="G15:G24" si="1">SUM(J15+L15+N15+P15+R15)</f>
        <v>60.033333333333339</v>
      </c>
      <c r="H15" s="176">
        <v>10000000</v>
      </c>
      <c r="I15" s="172"/>
      <c r="J15" s="319">
        <v>16</v>
      </c>
      <c r="K15" s="319"/>
      <c r="L15" s="319">
        <v>13.2</v>
      </c>
      <c r="M15" s="319"/>
      <c r="N15" s="319">
        <v>10.5</v>
      </c>
      <c r="O15" s="319"/>
      <c r="P15" s="319">
        <v>10</v>
      </c>
      <c r="Q15" s="319"/>
      <c r="R15" s="319">
        <v>10.333333333333334</v>
      </c>
      <c r="S15" s="319"/>
    </row>
    <row r="16" spans="1:19" ht="57.75" x14ac:dyDescent="0.25">
      <c r="A16" s="91">
        <v>11</v>
      </c>
      <c r="B16" s="98" t="s">
        <v>77</v>
      </c>
      <c r="C16" s="98" t="s">
        <v>78</v>
      </c>
      <c r="D16" s="98" t="s">
        <v>79</v>
      </c>
      <c r="E16" s="139">
        <v>60000000</v>
      </c>
      <c r="F16" s="92"/>
      <c r="G16" s="182">
        <f t="shared" si="1"/>
        <v>25.5</v>
      </c>
      <c r="H16" s="176">
        <v>0</v>
      </c>
      <c r="I16" s="172"/>
      <c r="J16" s="319">
        <v>6</v>
      </c>
      <c r="K16" s="319"/>
      <c r="L16" s="319">
        <v>2</v>
      </c>
      <c r="M16" s="319"/>
      <c r="N16" s="319">
        <v>5.666666666666667</v>
      </c>
      <c r="O16" s="319"/>
      <c r="P16" s="319">
        <v>5.833333333333333</v>
      </c>
      <c r="Q16" s="319"/>
      <c r="R16" s="319">
        <v>6</v>
      </c>
      <c r="S16" s="319"/>
    </row>
    <row r="17" spans="1:19" ht="57.75" x14ac:dyDescent="0.25">
      <c r="A17" s="91">
        <v>12</v>
      </c>
      <c r="B17" s="98" t="s">
        <v>80</v>
      </c>
      <c r="C17" s="98" t="s">
        <v>81</v>
      </c>
      <c r="D17" s="98" t="s">
        <v>82</v>
      </c>
      <c r="E17" s="139">
        <v>60000000</v>
      </c>
      <c r="F17" s="92"/>
      <c r="G17" s="182">
        <f t="shared" si="1"/>
        <v>73.533333333333331</v>
      </c>
      <c r="H17" s="176">
        <v>25000000</v>
      </c>
      <c r="I17" s="172"/>
      <c r="J17" s="319">
        <v>14.333333333333334</v>
      </c>
      <c r="K17" s="319"/>
      <c r="L17" s="319">
        <v>17.2</v>
      </c>
      <c r="M17" s="319"/>
      <c r="N17" s="319">
        <v>13.833333333333334</v>
      </c>
      <c r="O17" s="319"/>
      <c r="P17" s="319">
        <v>14.166666666666666</v>
      </c>
      <c r="Q17" s="319"/>
      <c r="R17" s="319">
        <v>14</v>
      </c>
      <c r="S17" s="319"/>
    </row>
    <row r="18" spans="1:19" ht="72" x14ac:dyDescent="0.25">
      <c r="A18" s="91">
        <v>13</v>
      </c>
      <c r="B18" s="98" t="s">
        <v>83</v>
      </c>
      <c r="C18" s="98" t="s">
        <v>84</v>
      </c>
      <c r="D18" s="98" t="s">
        <v>85</v>
      </c>
      <c r="E18" s="139">
        <v>21500000</v>
      </c>
      <c r="F18" s="92"/>
      <c r="G18" s="182">
        <f t="shared" si="1"/>
        <v>52.433333333333337</v>
      </c>
      <c r="H18" s="177">
        <v>5000000</v>
      </c>
      <c r="I18" s="173"/>
      <c r="J18" s="319">
        <v>12</v>
      </c>
      <c r="K18" s="319"/>
      <c r="L18" s="319">
        <v>12.6</v>
      </c>
      <c r="M18" s="319"/>
      <c r="N18" s="319">
        <v>8.8333333333333339</v>
      </c>
      <c r="O18" s="319"/>
      <c r="P18" s="319">
        <v>10</v>
      </c>
      <c r="Q18" s="319"/>
      <c r="R18" s="319">
        <v>9</v>
      </c>
      <c r="S18" s="319"/>
    </row>
    <row r="19" spans="1:19" ht="57.75" x14ac:dyDescent="0.25">
      <c r="A19" s="91">
        <v>14</v>
      </c>
      <c r="B19" s="98" t="s">
        <v>86</v>
      </c>
      <c r="C19" s="98" t="s">
        <v>87</v>
      </c>
      <c r="D19" s="98" t="s">
        <v>88</v>
      </c>
      <c r="E19" s="139">
        <v>40000000</v>
      </c>
      <c r="F19" s="92"/>
      <c r="G19" s="182">
        <f t="shared" si="1"/>
        <v>62.166666666666671</v>
      </c>
      <c r="H19" s="177">
        <v>5000000</v>
      </c>
      <c r="I19" s="173"/>
      <c r="J19" s="319">
        <v>18</v>
      </c>
      <c r="K19" s="319"/>
      <c r="L19" s="319">
        <v>18</v>
      </c>
      <c r="M19" s="319"/>
      <c r="N19" s="319">
        <v>9.8333333333333339</v>
      </c>
      <c r="O19" s="319"/>
      <c r="P19" s="319">
        <v>8</v>
      </c>
      <c r="Q19" s="319"/>
      <c r="R19" s="319">
        <v>8.3333333333333339</v>
      </c>
      <c r="S19" s="319"/>
    </row>
    <row r="20" spans="1:19" ht="57.75" x14ac:dyDescent="0.25">
      <c r="A20" s="91">
        <v>15</v>
      </c>
      <c r="B20" s="98" t="s">
        <v>89</v>
      </c>
      <c r="C20" s="98" t="s">
        <v>90</v>
      </c>
      <c r="D20" s="98" t="s">
        <v>91</v>
      </c>
      <c r="E20" s="139">
        <v>37000000</v>
      </c>
      <c r="F20" s="92"/>
      <c r="G20" s="182">
        <f t="shared" si="1"/>
        <v>55.833333333333329</v>
      </c>
      <c r="H20" s="177">
        <v>5000000</v>
      </c>
      <c r="I20" s="173"/>
      <c r="J20" s="319">
        <v>16</v>
      </c>
      <c r="K20" s="319"/>
      <c r="L20" s="319">
        <v>10</v>
      </c>
      <c r="M20" s="319"/>
      <c r="N20" s="319">
        <v>12</v>
      </c>
      <c r="O20" s="319"/>
      <c r="P20" s="319">
        <v>9.1666666666666661</v>
      </c>
      <c r="Q20" s="319"/>
      <c r="R20" s="319">
        <v>8.6666666666666661</v>
      </c>
      <c r="S20" s="319"/>
    </row>
    <row r="21" spans="1:19" ht="57.75" x14ac:dyDescent="0.25">
      <c r="A21" s="91">
        <v>16</v>
      </c>
      <c r="B21" s="98" t="s">
        <v>92</v>
      </c>
      <c r="C21" s="98" t="s">
        <v>93</v>
      </c>
      <c r="D21" s="98" t="s">
        <v>94</v>
      </c>
      <c r="E21" s="139">
        <v>60000000</v>
      </c>
      <c r="F21" s="92"/>
      <c r="G21" s="182">
        <f t="shared" si="1"/>
        <v>0</v>
      </c>
      <c r="H21" s="177">
        <v>35000000</v>
      </c>
      <c r="I21" s="173"/>
      <c r="J21" s="319"/>
      <c r="K21" s="319"/>
      <c r="L21" s="319"/>
      <c r="M21" s="319"/>
      <c r="N21" s="319"/>
      <c r="O21" s="319"/>
      <c r="P21" s="319"/>
      <c r="Q21" s="319"/>
      <c r="R21" s="319"/>
      <c r="S21" s="319"/>
    </row>
    <row r="22" spans="1:19" ht="57.75" x14ac:dyDescent="0.25">
      <c r="A22" s="91">
        <v>17</v>
      </c>
      <c r="B22" s="98" t="s">
        <v>95</v>
      </c>
      <c r="C22" s="98" t="s">
        <v>96</v>
      </c>
      <c r="D22" s="98" t="s">
        <v>97</v>
      </c>
      <c r="E22" s="139">
        <v>60000000</v>
      </c>
      <c r="F22" s="92"/>
      <c r="G22" s="182">
        <f t="shared" si="1"/>
        <v>36.033333333333331</v>
      </c>
      <c r="H22" s="177">
        <v>5000000</v>
      </c>
      <c r="I22" s="173"/>
      <c r="J22" s="319">
        <v>10</v>
      </c>
      <c r="K22" s="319"/>
      <c r="L22" s="319">
        <v>7.2</v>
      </c>
      <c r="M22" s="319"/>
      <c r="N22" s="319">
        <v>6</v>
      </c>
      <c r="O22" s="319"/>
      <c r="P22" s="319">
        <v>6.333333333333333</v>
      </c>
      <c r="Q22" s="319"/>
      <c r="R22" s="319">
        <v>6.5</v>
      </c>
      <c r="S22" s="319"/>
    </row>
    <row r="23" spans="1:19" ht="72" x14ac:dyDescent="0.25">
      <c r="A23" s="91">
        <v>18</v>
      </c>
      <c r="B23" s="98" t="s">
        <v>98</v>
      </c>
      <c r="C23" s="98" t="s">
        <v>99</v>
      </c>
      <c r="D23" s="98" t="s">
        <v>100</v>
      </c>
      <c r="E23" s="139">
        <v>60000000</v>
      </c>
      <c r="F23" s="92"/>
      <c r="G23" s="182">
        <f t="shared" si="1"/>
        <v>72</v>
      </c>
      <c r="H23" s="177">
        <v>15000000</v>
      </c>
      <c r="I23" s="173"/>
      <c r="J23" s="319">
        <v>18</v>
      </c>
      <c r="K23" s="319"/>
      <c r="L23" s="319">
        <v>18</v>
      </c>
      <c r="M23" s="319"/>
      <c r="N23" s="319">
        <v>12</v>
      </c>
      <c r="O23" s="319"/>
      <c r="P23" s="319">
        <v>14</v>
      </c>
      <c r="Q23" s="319"/>
      <c r="R23" s="319">
        <v>10</v>
      </c>
      <c r="S23" s="319"/>
    </row>
    <row r="24" spans="1:19" ht="57.75" x14ac:dyDescent="0.25">
      <c r="A24" s="91">
        <v>19</v>
      </c>
      <c r="B24" s="98" t="s">
        <v>101</v>
      </c>
      <c r="C24" s="98" t="s">
        <v>102</v>
      </c>
      <c r="D24" s="98" t="s">
        <v>103</v>
      </c>
      <c r="E24" s="139">
        <v>33000000</v>
      </c>
      <c r="F24" s="92"/>
      <c r="G24" s="182">
        <f t="shared" si="1"/>
        <v>69.3</v>
      </c>
      <c r="H24" s="177">
        <v>27000000</v>
      </c>
      <c r="I24" s="173"/>
      <c r="J24" s="319">
        <v>16</v>
      </c>
      <c r="K24" s="319"/>
      <c r="L24" s="319">
        <v>15.8</v>
      </c>
      <c r="M24" s="319"/>
      <c r="N24" s="319">
        <v>18</v>
      </c>
      <c r="O24" s="319"/>
      <c r="P24" s="319">
        <v>9.6666666666666661</v>
      </c>
      <c r="Q24" s="319"/>
      <c r="R24" s="319">
        <v>9.8333333333333339</v>
      </c>
      <c r="S24" s="319"/>
    </row>
    <row r="25" spans="1:19" ht="18.75" x14ac:dyDescent="0.3">
      <c r="A25" s="121"/>
      <c r="B25" s="289" t="s">
        <v>11</v>
      </c>
      <c r="C25" s="289"/>
      <c r="D25" s="289"/>
      <c r="E25" s="96">
        <f>SUM(E6:E24)</f>
        <v>832986400</v>
      </c>
      <c r="F25" s="130"/>
      <c r="G25" s="130"/>
      <c r="H25" s="147"/>
      <c r="I25" s="16"/>
      <c r="J25" s="370"/>
      <c r="K25" s="370"/>
      <c r="L25" s="370"/>
      <c r="M25" s="370"/>
      <c r="N25" s="370"/>
      <c r="O25" s="370"/>
      <c r="P25" s="370"/>
      <c r="Q25" s="370"/>
      <c r="R25" s="370"/>
      <c r="S25" s="370"/>
    </row>
    <row r="26" spans="1:19" ht="30" x14ac:dyDescent="0.3">
      <c r="A26" s="91"/>
      <c r="B26" s="154"/>
      <c r="C26" s="105"/>
      <c r="D26" s="105"/>
      <c r="E26" s="111"/>
      <c r="F26" s="105"/>
      <c r="G26" s="64" t="s">
        <v>12</v>
      </c>
      <c r="H26" s="149">
        <f>SUM(H6:H25)</f>
        <v>242000000</v>
      </c>
      <c r="I26" s="16"/>
      <c r="J26" s="16"/>
      <c r="K26" s="16"/>
      <c r="L26" s="16"/>
      <c r="M26" s="16"/>
      <c r="N26" s="16"/>
      <c r="O26" s="16"/>
      <c r="P26" s="16"/>
      <c r="Q26" s="16"/>
      <c r="R26" s="16"/>
      <c r="S26" s="16"/>
    </row>
  </sheetData>
  <mergeCells count="110">
    <mergeCell ref="R25:S25"/>
    <mergeCell ref="B25:D25"/>
    <mergeCell ref="J25:K25"/>
    <mergeCell ref="L25:M25"/>
    <mergeCell ref="N25:O25"/>
    <mergeCell ref="P25:Q25"/>
    <mergeCell ref="R24:S24"/>
    <mergeCell ref="J24:K24"/>
    <mergeCell ref="L24:M24"/>
    <mergeCell ref="N24:O24"/>
    <mergeCell ref="P24:Q24"/>
    <mergeCell ref="J23:K23"/>
    <mergeCell ref="L23:M23"/>
    <mergeCell ref="N23:O23"/>
    <mergeCell ref="P23:Q23"/>
    <mergeCell ref="R23:S23"/>
    <mergeCell ref="J22:K22"/>
    <mergeCell ref="L22:M22"/>
    <mergeCell ref="N22:O22"/>
    <mergeCell ref="P22:Q22"/>
    <mergeCell ref="R22:S22"/>
    <mergeCell ref="R20:S20"/>
    <mergeCell ref="J21:K21"/>
    <mergeCell ref="L21:M21"/>
    <mergeCell ref="N21:O21"/>
    <mergeCell ref="P21:Q21"/>
    <mergeCell ref="R21:S21"/>
    <mergeCell ref="L20:M20"/>
    <mergeCell ref="J20:K20"/>
    <mergeCell ref="N20:O20"/>
    <mergeCell ref="P20:Q20"/>
    <mergeCell ref="J19:K19"/>
    <mergeCell ref="L19:M19"/>
    <mergeCell ref="N19:O19"/>
    <mergeCell ref="P19:Q19"/>
    <mergeCell ref="R19:S19"/>
    <mergeCell ref="P18:Q18"/>
    <mergeCell ref="L18:M18"/>
    <mergeCell ref="J18:K18"/>
    <mergeCell ref="R18:S18"/>
    <mergeCell ref="N18:O18"/>
    <mergeCell ref="R16:S16"/>
    <mergeCell ref="R17:S17"/>
    <mergeCell ref="J16:K16"/>
    <mergeCell ref="L16:M16"/>
    <mergeCell ref="P16:Q16"/>
    <mergeCell ref="J17:K17"/>
    <mergeCell ref="L17:M17"/>
    <mergeCell ref="N17:O17"/>
    <mergeCell ref="P17:Q17"/>
    <mergeCell ref="N16:O16"/>
    <mergeCell ref="R14:S14"/>
    <mergeCell ref="P15:Q15"/>
    <mergeCell ref="R15:S15"/>
    <mergeCell ref="J14:K14"/>
    <mergeCell ref="L14:M14"/>
    <mergeCell ref="J15:K15"/>
    <mergeCell ref="L15:M15"/>
    <mergeCell ref="N15:O15"/>
    <mergeCell ref="N14:O14"/>
    <mergeCell ref="P14:Q14"/>
    <mergeCell ref="N13:O13"/>
    <mergeCell ref="P13:Q13"/>
    <mergeCell ref="R13:S13"/>
    <mergeCell ref="N12:O12"/>
    <mergeCell ref="P12:Q12"/>
    <mergeCell ref="R12:S12"/>
    <mergeCell ref="J12:K12"/>
    <mergeCell ref="L12:M12"/>
    <mergeCell ref="L13:M13"/>
    <mergeCell ref="J13:K13"/>
    <mergeCell ref="R11:S11"/>
    <mergeCell ref="L11:M11"/>
    <mergeCell ref="N11:O11"/>
    <mergeCell ref="P11:Q11"/>
    <mergeCell ref="R10:S10"/>
    <mergeCell ref="J11:K11"/>
    <mergeCell ref="J10:K10"/>
    <mergeCell ref="L10:M10"/>
    <mergeCell ref="N10:O10"/>
    <mergeCell ref="P10:Q10"/>
    <mergeCell ref="R8:S8"/>
    <mergeCell ref="R9:S9"/>
    <mergeCell ref="P9:Q9"/>
    <mergeCell ref="J8:K8"/>
    <mergeCell ref="L8:M8"/>
    <mergeCell ref="P8:Q8"/>
    <mergeCell ref="N8:O8"/>
    <mergeCell ref="L9:M9"/>
    <mergeCell ref="N9:O9"/>
    <mergeCell ref="J9:K9"/>
    <mergeCell ref="R6:S6"/>
    <mergeCell ref="R7:S7"/>
    <mergeCell ref="P7:Q7"/>
    <mergeCell ref="J6:K6"/>
    <mergeCell ref="L6:M6"/>
    <mergeCell ref="N6:O6"/>
    <mergeCell ref="P6:Q6"/>
    <mergeCell ref="L7:M7"/>
    <mergeCell ref="N7:O7"/>
    <mergeCell ref="J7:K7"/>
    <mergeCell ref="B1:E1"/>
    <mergeCell ref="J1:K5"/>
    <mergeCell ref="L1:M5"/>
    <mergeCell ref="N1:O5"/>
    <mergeCell ref="P1:Q5"/>
    <mergeCell ref="R1:S5"/>
    <mergeCell ref="A2:B2"/>
    <mergeCell ref="B3:C3"/>
    <mergeCell ref="A5:I5"/>
  </mergeCells>
  <pageMargins left="0.70866141732283472" right="0.70866141732283472" top="0.74803149606299213" bottom="0.74803149606299213" header="0.31496062992125984" footer="0.31496062992125984"/>
  <pageSetup paperSize="9" scale="37"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zoomScale="70" zoomScaleNormal="70" workbookViewId="0">
      <selection activeCell="J34" sqref="J34:S35"/>
    </sheetView>
  </sheetViews>
  <sheetFormatPr defaultColWidth="9.140625" defaultRowHeight="15" x14ac:dyDescent="0.25"/>
  <cols>
    <col min="1" max="1" width="9.140625" style="40" customWidth="1"/>
    <col min="2" max="2" width="31.5703125" style="15" customWidth="1"/>
    <col min="3" max="3" width="36.85546875" style="15" customWidth="1"/>
    <col min="4" max="4" width="32.140625" style="15" customWidth="1"/>
    <col min="5" max="5" width="15.7109375" style="41" customWidth="1"/>
    <col min="6" max="6" width="27.5703125" style="15" customWidth="1"/>
    <col min="7" max="7" width="14.28515625" style="15" customWidth="1"/>
    <col min="8" max="8" width="23.28515625" style="15" customWidth="1"/>
    <col min="9" max="9" width="17" style="15" customWidth="1"/>
    <col min="10" max="19" width="9.140625" style="15"/>
    <col min="20" max="23" width="9.140625" style="39"/>
    <col min="24" max="16384" width="9.140625" style="15"/>
  </cols>
  <sheetData>
    <row r="1" spans="1:23" x14ac:dyDescent="0.25">
      <c r="A1" s="107"/>
      <c r="B1" s="259" t="s">
        <v>20</v>
      </c>
      <c r="C1" s="259"/>
      <c r="D1" s="259"/>
      <c r="E1" s="260"/>
      <c r="F1" s="103"/>
      <c r="G1" s="73"/>
      <c r="H1" s="73"/>
      <c r="I1" s="104"/>
      <c r="J1" s="261" t="s">
        <v>21</v>
      </c>
      <c r="K1" s="262"/>
      <c r="L1" s="267" t="s">
        <v>22</v>
      </c>
      <c r="M1" s="262"/>
      <c r="N1" s="261" t="s">
        <v>23</v>
      </c>
      <c r="O1" s="268"/>
      <c r="P1" s="261" t="s">
        <v>325</v>
      </c>
      <c r="Q1" s="262"/>
      <c r="R1" s="261" t="s">
        <v>24</v>
      </c>
      <c r="S1" s="262"/>
    </row>
    <row r="2" spans="1:23" ht="15" customHeight="1" x14ac:dyDescent="0.25">
      <c r="A2" s="273" t="s">
        <v>1</v>
      </c>
      <c r="B2" s="274"/>
      <c r="C2" s="108"/>
      <c r="D2" s="110"/>
      <c r="E2" s="111"/>
      <c r="F2" s="105"/>
      <c r="G2" s="105"/>
      <c r="H2" s="73"/>
      <c r="I2" s="104"/>
      <c r="J2" s="263"/>
      <c r="K2" s="264"/>
      <c r="L2" s="263"/>
      <c r="M2" s="264"/>
      <c r="N2" s="269"/>
      <c r="O2" s="270"/>
      <c r="P2" s="263"/>
      <c r="Q2" s="264"/>
      <c r="R2" s="263"/>
      <c r="S2" s="264"/>
    </row>
    <row r="3" spans="1:23" ht="76.5" customHeight="1" x14ac:dyDescent="0.25">
      <c r="A3" s="91"/>
      <c r="B3" s="275" t="s">
        <v>334</v>
      </c>
      <c r="C3" s="276"/>
      <c r="D3" s="113" t="s">
        <v>2</v>
      </c>
      <c r="E3" s="111"/>
      <c r="F3" s="106"/>
      <c r="G3" s="105"/>
      <c r="H3" s="73"/>
      <c r="I3" s="104"/>
      <c r="J3" s="263"/>
      <c r="K3" s="264"/>
      <c r="L3" s="263"/>
      <c r="M3" s="264"/>
      <c r="N3" s="269"/>
      <c r="O3" s="270"/>
      <c r="P3" s="263"/>
      <c r="Q3" s="264"/>
      <c r="R3" s="263"/>
      <c r="S3" s="264"/>
    </row>
    <row r="4" spans="1:23" ht="57" x14ac:dyDescent="0.25">
      <c r="A4" s="114" t="s">
        <v>3</v>
      </c>
      <c r="B4" s="114" t="s">
        <v>4</v>
      </c>
      <c r="C4" s="114" t="s">
        <v>5</v>
      </c>
      <c r="D4" s="114" t="s">
        <v>6</v>
      </c>
      <c r="E4" s="115" t="s">
        <v>7</v>
      </c>
      <c r="F4" s="114" t="s">
        <v>8</v>
      </c>
      <c r="G4" s="116" t="s">
        <v>9</v>
      </c>
      <c r="H4" s="117" t="s">
        <v>42</v>
      </c>
      <c r="I4" s="118" t="s">
        <v>10</v>
      </c>
      <c r="J4" s="263"/>
      <c r="K4" s="264"/>
      <c r="L4" s="263"/>
      <c r="M4" s="264"/>
      <c r="N4" s="269"/>
      <c r="O4" s="270"/>
      <c r="P4" s="263"/>
      <c r="Q4" s="264"/>
      <c r="R4" s="263"/>
      <c r="S4" s="264"/>
    </row>
    <row r="5" spans="1:23" s="19" customFormat="1" ht="16.5" customHeight="1" thickBot="1" x14ac:dyDescent="0.3">
      <c r="A5" s="277" t="s">
        <v>36</v>
      </c>
      <c r="B5" s="278"/>
      <c r="C5" s="278"/>
      <c r="D5" s="278"/>
      <c r="E5" s="278"/>
      <c r="F5" s="278"/>
      <c r="G5" s="278"/>
      <c r="H5" s="278"/>
      <c r="I5" s="278"/>
      <c r="J5" s="265"/>
      <c r="K5" s="266"/>
      <c r="L5" s="265"/>
      <c r="M5" s="266"/>
      <c r="N5" s="271"/>
      <c r="O5" s="272"/>
      <c r="P5" s="265"/>
      <c r="Q5" s="266"/>
      <c r="R5" s="265"/>
      <c r="S5" s="266"/>
      <c r="T5" s="39"/>
      <c r="U5" s="39"/>
      <c r="V5" s="39"/>
      <c r="W5" s="39"/>
    </row>
    <row r="6" spans="1:23" s="19" customFormat="1" ht="72" x14ac:dyDescent="0.25">
      <c r="A6" s="89">
        <v>1</v>
      </c>
      <c r="B6" s="95" t="s">
        <v>205</v>
      </c>
      <c r="C6" s="95" t="s">
        <v>57</v>
      </c>
      <c r="D6" s="95" t="s">
        <v>58</v>
      </c>
      <c r="E6" s="97">
        <v>33000000</v>
      </c>
      <c r="F6" s="90" t="s">
        <v>333</v>
      </c>
      <c r="G6" s="94">
        <f>SUM(J6:S6)</f>
        <v>0</v>
      </c>
      <c r="H6" s="67">
        <v>0</v>
      </c>
      <c r="I6" s="67"/>
      <c r="J6" s="279">
        <v>0</v>
      </c>
      <c r="K6" s="279"/>
      <c r="L6" s="279">
        <v>0</v>
      </c>
      <c r="M6" s="279"/>
      <c r="N6" s="279">
        <v>0</v>
      </c>
      <c r="O6" s="279"/>
      <c r="P6" s="279">
        <v>0</v>
      </c>
      <c r="Q6" s="279"/>
      <c r="R6" s="279">
        <v>0</v>
      </c>
      <c r="S6" s="279"/>
      <c r="T6" s="39"/>
      <c r="U6" s="39"/>
      <c r="V6" s="39"/>
      <c r="W6" s="39"/>
    </row>
    <row r="7" spans="1:23" s="19" customFormat="1" ht="72.75" customHeight="1" x14ac:dyDescent="0.25">
      <c r="A7" s="91">
        <v>2</v>
      </c>
      <c r="B7" s="98" t="s">
        <v>206</v>
      </c>
      <c r="C7" s="99" t="s">
        <v>207</v>
      </c>
      <c r="D7" s="99" t="s">
        <v>208</v>
      </c>
      <c r="E7" s="100">
        <v>13879700</v>
      </c>
      <c r="F7" s="92"/>
      <c r="G7" s="94">
        <f t="shared" ref="G7:G35" si="0">SUM(J7:S7)</f>
        <v>46</v>
      </c>
      <c r="H7" s="67">
        <v>0</v>
      </c>
      <c r="I7" s="67"/>
      <c r="J7" s="280">
        <v>5</v>
      </c>
      <c r="K7" s="280"/>
      <c r="L7" s="280">
        <v>24</v>
      </c>
      <c r="M7" s="280"/>
      <c r="N7" s="280">
        <v>5</v>
      </c>
      <c r="O7" s="280"/>
      <c r="P7" s="280">
        <v>6</v>
      </c>
      <c r="Q7" s="280"/>
      <c r="R7" s="280">
        <v>6</v>
      </c>
      <c r="S7" s="280"/>
      <c r="T7" s="39"/>
      <c r="U7" s="39"/>
      <c r="V7" s="39"/>
      <c r="W7" s="39"/>
    </row>
    <row r="8" spans="1:23" s="19" customFormat="1" ht="72" x14ac:dyDescent="0.25">
      <c r="A8" s="91">
        <v>3</v>
      </c>
      <c r="B8" s="98" t="s">
        <v>209</v>
      </c>
      <c r="C8" s="99" t="s">
        <v>210</v>
      </c>
      <c r="D8" s="99" t="s">
        <v>211</v>
      </c>
      <c r="E8" s="100">
        <v>7010000</v>
      </c>
      <c r="F8" s="92"/>
      <c r="G8" s="94">
        <f t="shared" si="0"/>
        <v>76</v>
      </c>
      <c r="H8" s="67">
        <v>5000000</v>
      </c>
      <c r="I8" s="67"/>
      <c r="J8" s="280">
        <v>7</v>
      </c>
      <c r="K8" s="280"/>
      <c r="L8" s="280">
        <v>42</v>
      </c>
      <c r="M8" s="280"/>
      <c r="N8" s="280">
        <v>10</v>
      </c>
      <c r="O8" s="280"/>
      <c r="P8" s="280">
        <v>8</v>
      </c>
      <c r="Q8" s="280"/>
      <c r="R8" s="280">
        <v>9</v>
      </c>
      <c r="S8" s="280"/>
      <c r="T8" s="39"/>
      <c r="U8" s="39"/>
      <c r="V8" s="39"/>
      <c r="W8" s="39"/>
    </row>
    <row r="9" spans="1:23" ht="57.75" x14ac:dyDescent="0.25">
      <c r="A9" s="93">
        <v>4</v>
      </c>
      <c r="B9" s="98" t="s">
        <v>212</v>
      </c>
      <c r="C9" s="99" t="s">
        <v>213</v>
      </c>
      <c r="D9" s="99" t="s">
        <v>214</v>
      </c>
      <c r="E9" s="100">
        <v>6000000</v>
      </c>
      <c r="F9" s="92"/>
      <c r="G9" s="94">
        <f t="shared" si="0"/>
        <v>49</v>
      </c>
      <c r="H9" s="76"/>
      <c r="I9" s="76"/>
      <c r="J9" s="280">
        <v>6</v>
      </c>
      <c r="K9" s="280"/>
      <c r="L9" s="280">
        <v>25</v>
      </c>
      <c r="M9" s="280"/>
      <c r="N9" s="280">
        <v>6</v>
      </c>
      <c r="O9" s="280"/>
      <c r="P9" s="280">
        <v>6</v>
      </c>
      <c r="Q9" s="280"/>
      <c r="R9" s="280">
        <v>6</v>
      </c>
      <c r="S9" s="280"/>
    </row>
    <row r="10" spans="1:23" s="19" customFormat="1" ht="72" x14ac:dyDescent="0.25">
      <c r="A10" s="91">
        <v>5</v>
      </c>
      <c r="B10" s="98" t="s">
        <v>215</v>
      </c>
      <c r="C10" s="99" t="s">
        <v>216</v>
      </c>
      <c r="D10" s="99" t="s">
        <v>217</v>
      </c>
      <c r="E10" s="100">
        <v>9000000</v>
      </c>
      <c r="F10" s="92"/>
      <c r="G10" s="94">
        <f t="shared" si="0"/>
        <v>49</v>
      </c>
      <c r="H10" s="76">
        <v>4000000</v>
      </c>
      <c r="I10" s="76"/>
      <c r="J10" s="280">
        <v>6</v>
      </c>
      <c r="K10" s="280"/>
      <c r="L10" s="280">
        <v>26</v>
      </c>
      <c r="M10" s="280"/>
      <c r="N10" s="280">
        <v>6</v>
      </c>
      <c r="O10" s="280"/>
      <c r="P10" s="280">
        <v>6</v>
      </c>
      <c r="Q10" s="280"/>
      <c r="R10" s="280">
        <v>5</v>
      </c>
      <c r="S10" s="280"/>
      <c r="T10" s="39"/>
      <c r="U10" s="39"/>
      <c r="V10" s="39"/>
      <c r="W10" s="39"/>
    </row>
    <row r="11" spans="1:23" s="19" customFormat="1" ht="86.25" x14ac:dyDescent="0.25">
      <c r="A11" s="91">
        <v>6</v>
      </c>
      <c r="B11" s="98" t="s">
        <v>218</v>
      </c>
      <c r="C11" s="99" t="s">
        <v>219</v>
      </c>
      <c r="D11" s="99" t="s">
        <v>220</v>
      </c>
      <c r="E11" s="100">
        <v>33016288</v>
      </c>
      <c r="F11" s="92"/>
      <c r="G11" s="94">
        <f t="shared" si="0"/>
        <v>52</v>
      </c>
      <c r="H11" s="67">
        <v>0</v>
      </c>
      <c r="I11" s="67"/>
      <c r="J11" s="280">
        <v>6</v>
      </c>
      <c r="K11" s="280"/>
      <c r="L11" s="280">
        <v>30</v>
      </c>
      <c r="M11" s="280"/>
      <c r="N11" s="280">
        <v>6</v>
      </c>
      <c r="O11" s="280"/>
      <c r="P11" s="280">
        <v>5</v>
      </c>
      <c r="Q11" s="280"/>
      <c r="R11" s="280">
        <v>5</v>
      </c>
      <c r="S11" s="280"/>
      <c r="T11" s="39"/>
      <c r="U11" s="39"/>
      <c r="V11" s="39"/>
      <c r="W11" s="39"/>
    </row>
    <row r="12" spans="1:23" s="19" customFormat="1" ht="72" x14ac:dyDescent="0.25">
      <c r="A12" s="91">
        <v>7</v>
      </c>
      <c r="B12" s="98" t="s">
        <v>221</v>
      </c>
      <c r="C12" s="99" t="s">
        <v>222</v>
      </c>
      <c r="D12" s="99" t="s">
        <v>223</v>
      </c>
      <c r="E12" s="100">
        <v>30000000</v>
      </c>
      <c r="F12" s="92"/>
      <c r="G12" s="94">
        <f t="shared" si="0"/>
        <v>71</v>
      </c>
      <c r="H12" s="67">
        <v>5000000</v>
      </c>
      <c r="I12" s="67"/>
      <c r="J12" s="280">
        <v>6</v>
      </c>
      <c r="K12" s="280"/>
      <c r="L12" s="280">
        <v>40</v>
      </c>
      <c r="M12" s="280"/>
      <c r="N12" s="280">
        <v>9</v>
      </c>
      <c r="O12" s="280"/>
      <c r="P12" s="280">
        <v>8</v>
      </c>
      <c r="Q12" s="280"/>
      <c r="R12" s="280">
        <v>8</v>
      </c>
      <c r="S12" s="280"/>
      <c r="T12" s="39"/>
      <c r="U12" s="39"/>
      <c r="V12" s="39"/>
      <c r="W12" s="39"/>
    </row>
    <row r="13" spans="1:23" s="19" customFormat="1" ht="72" x14ac:dyDescent="0.25">
      <c r="A13" s="93">
        <v>8</v>
      </c>
      <c r="B13" s="98" t="s">
        <v>224</v>
      </c>
      <c r="C13" s="99" t="s">
        <v>225</v>
      </c>
      <c r="D13" s="99" t="s">
        <v>226</v>
      </c>
      <c r="E13" s="100">
        <v>23312000</v>
      </c>
      <c r="F13" s="92"/>
      <c r="G13" s="94">
        <f t="shared" si="0"/>
        <v>48</v>
      </c>
      <c r="H13" s="67">
        <v>0</v>
      </c>
      <c r="I13" s="67"/>
      <c r="J13" s="280">
        <v>5</v>
      </c>
      <c r="K13" s="280"/>
      <c r="L13" s="280">
        <v>28</v>
      </c>
      <c r="M13" s="280"/>
      <c r="N13" s="280">
        <v>5</v>
      </c>
      <c r="O13" s="280"/>
      <c r="P13" s="280">
        <v>5</v>
      </c>
      <c r="Q13" s="280"/>
      <c r="R13" s="280">
        <v>5</v>
      </c>
      <c r="S13" s="280"/>
      <c r="T13" s="39"/>
      <c r="U13" s="39"/>
      <c r="V13" s="39"/>
      <c r="W13" s="39"/>
    </row>
    <row r="14" spans="1:23" s="19" customFormat="1" ht="72" x14ac:dyDescent="0.25">
      <c r="A14" s="91">
        <v>9</v>
      </c>
      <c r="B14" s="98" t="s">
        <v>227</v>
      </c>
      <c r="C14" s="99" t="s">
        <v>228</v>
      </c>
      <c r="D14" s="99" t="s">
        <v>229</v>
      </c>
      <c r="E14" s="100">
        <v>25000000</v>
      </c>
      <c r="F14" s="92"/>
      <c r="G14" s="94">
        <f t="shared" si="0"/>
        <v>53</v>
      </c>
      <c r="H14" s="67">
        <v>0</v>
      </c>
      <c r="I14" s="67"/>
      <c r="J14" s="280">
        <v>6</v>
      </c>
      <c r="K14" s="280"/>
      <c r="L14" s="280">
        <v>31</v>
      </c>
      <c r="M14" s="280"/>
      <c r="N14" s="280">
        <v>5</v>
      </c>
      <c r="O14" s="280"/>
      <c r="P14" s="280">
        <v>5</v>
      </c>
      <c r="Q14" s="280"/>
      <c r="R14" s="280">
        <v>6</v>
      </c>
      <c r="S14" s="280"/>
      <c r="T14" s="39"/>
      <c r="U14" s="39"/>
      <c r="V14" s="39"/>
      <c r="W14" s="39"/>
    </row>
    <row r="15" spans="1:23" s="19" customFormat="1" ht="72" x14ac:dyDescent="0.25">
      <c r="A15" s="91">
        <v>10</v>
      </c>
      <c r="B15" s="98" t="s">
        <v>230</v>
      </c>
      <c r="C15" s="99" t="s">
        <v>231</v>
      </c>
      <c r="D15" s="99" t="s">
        <v>232</v>
      </c>
      <c r="E15" s="100">
        <v>7462500</v>
      </c>
      <c r="F15" s="92"/>
      <c r="G15" s="94">
        <f t="shared" si="0"/>
        <v>43</v>
      </c>
      <c r="H15" s="67">
        <v>0</v>
      </c>
      <c r="I15" s="67"/>
      <c r="J15" s="280">
        <v>5</v>
      </c>
      <c r="K15" s="280"/>
      <c r="L15" s="280">
        <v>25</v>
      </c>
      <c r="M15" s="280"/>
      <c r="N15" s="280">
        <v>5</v>
      </c>
      <c r="O15" s="280"/>
      <c r="P15" s="280">
        <v>4</v>
      </c>
      <c r="Q15" s="280"/>
      <c r="R15" s="280">
        <v>4</v>
      </c>
      <c r="S15" s="280"/>
      <c r="T15" s="39"/>
      <c r="U15" s="39"/>
      <c r="V15" s="39"/>
      <c r="W15" s="39"/>
    </row>
    <row r="16" spans="1:23" s="19" customFormat="1" ht="72" x14ac:dyDescent="0.25">
      <c r="A16" s="91">
        <v>11</v>
      </c>
      <c r="B16" s="98" t="s">
        <v>233</v>
      </c>
      <c r="C16" s="99" t="s">
        <v>234</v>
      </c>
      <c r="D16" s="99" t="s">
        <v>235</v>
      </c>
      <c r="E16" s="100">
        <v>17420000</v>
      </c>
      <c r="F16" s="92"/>
      <c r="G16" s="94">
        <f t="shared" si="0"/>
        <v>63</v>
      </c>
      <c r="H16" s="67">
        <v>0</v>
      </c>
      <c r="I16" s="67"/>
      <c r="J16" s="280">
        <v>7</v>
      </c>
      <c r="K16" s="280"/>
      <c r="L16" s="280">
        <v>36</v>
      </c>
      <c r="M16" s="280"/>
      <c r="N16" s="280">
        <v>7</v>
      </c>
      <c r="O16" s="280"/>
      <c r="P16" s="280">
        <v>7</v>
      </c>
      <c r="Q16" s="280"/>
      <c r="R16" s="280">
        <v>6</v>
      </c>
      <c r="S16" s="280"/>
      <c r="T16" s="39"/>
      <c r="U16" s="39"/>
      <c r="V16" s="39"/>
      <c r="W16" s="39"/>
    </row>
    <row r="17" spans="1:23" s="19" customFormat="1" ht="86.25" x14ac:dyDescent="0.25">
      <c r="A17" s="93">
        <v>12</v>
      </c>
      <c r="B17" s="98" t="s">
        <v>236</v>
      </c>
      <c r="C17" s="99" t="s">
        <v>237</v>
      </c>
      <c r="D17" s="99" t="s">
        <v>238</v>
      </c>
      <c r="E17" s="100">
        <v>4500000</v>
      </c>
      <c r="F17" s="92"/>
      <c r="G17" s="94">
        <f t="shared" si="0"/>
        <v>66</v>
      </c>
      <c r="H17" s="67">
        <v>3000000</v>
      </c>
      <c r="I17" s="67">
        <v>6</v>
      </c>
      <c r="J17" s="280">
        <v>6</v>
      </c>
      <c r="K17" s="280"/>
      <c r="L17" s="280">
        <v>38</v>
      </c>
      <c r="M17" s="280"/>
      <c r="N17" s="280">
        <v>8</v>
      </c>
      <c r="O17" s="280"/>
      <c r="P17" s="280">
        <v>8</v>
      </c>
      <c r="Q17" s="280"/>
      <c r="R17" s="280">
        <v>6</v>
      </c>
      <c r="S17" s="280"/>
      <c r="T17" s="39"/>
      <c r="U17" s="39"/>
      <c r="V17" s="39"/>
      <c r="W17" s="39"/>
    </row>
    <row r="18" spans="1:23" s="19" customFormat="1" ht="72" x14ac:dyDescent="0.25">
      <c r="A18" s="91">
        <v>13</v>
      </c>
      <c r="B18" s="98" t="s">
        <v>239</v>
      </c>
      <c r="C18" s="99" t="s">
        <v>240</v>
      </c>
      <c r="D18" s="99" t="s">
        <v>241</v>
      </c>
      <c r="E18" s="100">
        <v>7000000</v>
      </c>
      <c r="F18" s="92"/>
      <c r="G18" s="94">
        <f t="shared" si="0"/>
        <v>57</v>
      </c>
      <c r="H18" s="67">
        <v>3000000</v>
      </c>
      <c r="I18" s="67"/>
      <c r="J18" s="280">
        <v>7</v>
      </c>
      <c r="K18" s="280"/>
      <c r="L18" s="280">
        <v>34</v>
      </c>
      <c r="M18" s="280"/>
      <c r="N18" s="280">
        <v>5</v>
      </c>
      <c r="O18" s="280"/>
      <c r="P18" s="280">
        <v>6</v>
      </c>
      <c r="Q18" s="280"/>
      <c r="R18" s="280">
        <v>5</v>
      </c>
      <c r="S18" s="280"/>
      <c r="T18" s="39"/>
      <c r="U18" s="39"/>
      <c r="V18" s="39"/>
      <c r="W18" s="39"/>
    </row>
    <row r="19" spans="1:23" s="19" customFormat="1" ht="57.75" x14ac:dyDescent="0.25">
      <c r="A19" s="91">
        <v>14</v>
      </c>
      <c r="B19" s="98" t="s">
        <v>242</v>
      </c>
      <c r="C19" s="99" t="s">
        <v>243</v>
      </c>
      <c r="D19" s="99" t="s">
        <v>244</v>
      </c>
      <c r="E19" s="100">
        <v>9500000</v>
      </c>
      <c r="F19" s="92"/>
      <c r="G19" s="94">
        <f t="shared" si="0"/>
        <v>53</v>
      </c>
      <c r="H19" s="67">
        <v>0</v>
      </c>
      <c r="I19" s="67"/>
      <c r="J19" s="280">
        <v>5</v>
      </c>
      <c r="K19" s="280"/>
      <c r="L19" s="280">
        <v>32</v>
      </c>
      <c r="M19" s="280"/>
      <c r="N19" s="280">
        <v>6</v>
      </c>
      <c r="O19" s="280"/>
      <c r="P19" s="280">
        <v>5</v>
      </c>
      <c r="Q19" s="280"/>
      <c r="R19" s="280">
        <v>5</v>
      </c>
      <c r="S19" s="280"/>
      <c r="T19" s="39"/>
      <c r="U19" s="39"/>
      <c r="V19" s="39"/>
      <c r="W19" s="39"/>
    </row>
    <row r="20" spans="1:23" s="19" customFormat="1" ht="57.75" x14ac:dyDescent="0.25">
      <c r="A20" s="91">
        <v>15</v>
      </c>
      <c r="B20" s="98" t="s">
        <v>245</v>
      </c>
      <c r="C20" s="99" t="s">
        <v>246</v>
      </c>
      <c r="D20" s="99" t="s">
        <v>247</v>
      </c>
      <c r="E20" s="100">
        <v>7000000</v>
      </c>
      <c r="F20" s="92"/>
      <c r="G20" s="94">
        <f t="shared" si="0"/>
        <v>70</v>
      </c>
      <c r="H20" s="67">
        <v>4000000</v>
      </c>
      <c r="I20" s="67"/>
      <c r="J20" s="280">
        <v>7</v>
      </c>
      <c r="K20" s="280"/>
      <c r="L20" s="280">
        <v>41</v>
      </c>
      <c r="M20" s="280"/>
      <c r="N20" s="280">
        <v>8</v>
      </c>
      <c r="O20" s="280"/>
      <c r="P20" s="280">
        <v>7</v>
      </c>
      <c r="Q20" s="280"/>
      <c r="R20" s="280">
        <v>7</v>
      </c>
      <c r="S20" s="280"/>
      <c r="T20" s="39"/>
      <c r="U20" s="39"/>
      <c r="V20" s="39"/>
      <c r="W20" s="39"/>
    </row>
    <row r="21" spans="1:23" s="19" customFormat="1" ht="66.75" customHeight="1" x14ac:dyDescent="0.25">
      <c r="A21" s="93">
        <v>16</v>
      </c>
      <c r="B21" s="98" t="s">
        <v>248</v>
      </c>
      <c r="C21" s="99" t="s">
        <v>249</v>
      </c>
      <c r="D21" s="99" t="s">
        <v>250</v>
      </c>
      <c r="E21" s="100">
        <v>3460000</v>
      </c>
      <c r="F21" s="92"/>
      <c r="G21" s="94">
        <f t="shared" si="0"/>
        <v>45</v>
      </c>
      <c r="H21" s="67">
        <v>0</v>
      </c>
      <c r="I21" s="67"/>
      <c r="J21" s="280">
        <v>4</v>
      </c>
      <c r="K21" s="280"/>
      <c r="L21" s="280">
        <v>28</v>
      </c>
      <c r="M21" s="280"/>
      <c r="N21" s="280">
        <v>5</v>
      </c>
      <c r="O21" s="280"/>
      <c r="P21" s="280">
        <v>4</v>
      </c>
      <c r="Q21" s="280"/>
      <c r="R21" s="280">
        <v>4</v>
      </c>
      <c r="S21" s="280"/>
      <c r="T21" s="39"/>
      <c r="U21" s="39"/>
      <c r="V21" s="39"/>
      <c r="W21" s="39"/>
    </row>
    <row r="22" spans="1:23" s="19" customFormat="1" ht="72" x14ac:dyDescent="0.25">
      <c r="A22" s="91">
        <v>17</v>
      </c>
      <c r="B22" s="98" t="s">
        <v>251</v>
      </c>
      <c r="C22" s="99" t="s">
        <v>252</v>
      </c>
      <c r="D22" s="99" t="s">
        <v>253</v>
      </c>
      <c r="E22" s="100">
        <v>12112000</v>
      </c>
      <c r="F22" s="92"/>
      <c r="G22" s="94">
        <f t="shared" si="0"/>
        <v>52</v>
      </c>
      <c r="H22" s="67">
        <v>0</v>
      </c>
      <c r="I22" s="67"/>
      <c r="J22" s="280">
        <v>6</v>
      </c>
      <c r="K22" s="280"/>
      <c r="L22" s="280">
        <v>30</v>
      </c>
      <c r="M22" s="280"/>
      <c r="N22" s="280">
        <v>6</v>
      </c>
      <c r="O22" s="280"/>
      <c r="P22" s="280">
        <v>5</v>
      </c>
      <c r="Q22" s="280"/>
      <c r="R22" s="280">
        <v>5</v>
      </c>
      <c r="S22" s="280"/>
      <c r="T22" s="39"/>
      <c r="U22" s="39"/>
      <c r="V22" s="39"/>
      <c r="W22" s="39"/>
    </row>
    <row r="23" spans="1:23" s="19" customFormat="1" x14ac:dyDescent="0.25">
      <c r="A23" s="33"/>
      <c r="B23" s="253" t="s">
        <v>11</v>
      </c>
      <c r="C23" s="253"/>
      <c r="D23" s="253"/>
      <c r="E23" s="96">
        <f>SUM(E6:E22)</f>
        <v>248672488</v>
      </c>
      <c r="F23" s="9"/>
      <c r="G23" s="9">
        <f t="shared" si="0"/>
        <v>0</v>
      </c>
      <c r="H23" s="54">
        <f>SUM(H6:H22)</f>
        <v>24000000</v>
      </c>
      <c r="I23" s="13"/>
      <c r="J23" s="281"/>
      <c r="K23" s="281"/>
      <c r="L23" s="281"/>
      <c r="M23" s="281"/>
      <c r="N23" s="281"/>
      <c r="O23" s="281"/>
      <c r="P23" s="281"/>
      <c r="Q23" s="281"/>
      <c r="R23" s="281"/>
      <c r="S23" s="281"/>
      <c r="T23" s="39"/>
      <c r="U23" s="39"/>
      <c r="V23" s="39"/>
      <c r="W23" s="39"/>
    </row>
    <row r="24" spans="1:23" s="19" customFormat="1" ht="15.75" customHeight="1" x14ac:dyDescent="0.25">
      <c r="A24" s="249" t="s">
        <v>38</v>
      </c>
      <c r="B24" s="250"/>
      <c r="C24" s="250"/>
      <c r="D24" s="250"/>
      <c r="E24" s="250"/>
      <c r="F24" s="250"/>
      <c r="G24" s="250"/>
      <c r="H24" s="250"/>
      <c r="I24" s="251"/>
      <c r="J24" s="252"/>
      <c r="K24" s="252"/>
      <c r="L24" s="252"/>
      <c r="M24" s="252"/>
      <c r="N24" s="252"/>
      <c r="O24" s="252"/>
      <c r="P24" s="252"/>
      <c r="Q24" s="252"/>
      <c r="R24" s="252"/>
      <c r="S24" s="252"/>
      <c r="T24" s="39"/>
      <c r="U24" s="39"/>
      <c r="V24" s="39"/>
      <c r="W24" s="39"/>
    </row>
    <row r="25" spans="1:23" s="19" customFormat="1" ht="171.75" x14ac:dyDescent="0.25">
      <c r="A25" s="89">
        <v>1</v>
      </c>
      <c r="B25" s="95" t="s">
        <v>254</v>
      </c>
      <c r="C25" s="95" t="s">
        <v>66</v>
      </c>
      <c r="D25" s="95" t="s">
        <v>67</v>
      </c>
      <c r="E25" s="97">
        <v>35000000</v>
      </c>
      <c r="F25" s="95" t="s">
        <v>317</v>
      </c>
      <c r="G25" s="94">
        <f t="shared" si="0"/>
        <v>0</v>
      </c>
      <c r="H25" s="67">
        <v>0</v>
      </c>
      <c r="I25" s="67"/>
      <c r="J25" s="279"/>
      <c r="K25" s="279"/>
      <c r="L25" s="279"/>
      <c r="M25" s="279"/>
      <c r="N25" s="279"/>
      <c r="O25" s="279"/>
      <c r="P25" s="279"/>
      <c r="Q25" s="279"/>
      <c r="R25" s="279"/>
      <c r="S25" s="279"/>
      <c r="T25" s="39"/>
      <c r="U25" s="39"/>
      <c r="V25" s="39"/>
      <c r="W25" s="39"/>
    </row>
    <row r="26" spans="1:23" s="19" customFormat="1" ht="83.25" customHeight="1" x14ac:dyDescent="0.25">
      <c r="A26" s="91">
        <v>2</v>
      </c>
      <c r="B26" s="98" t="s">
        <v>255</v>
      </c>
      <c r="C26" s="99" t="s">
        <v>256</v>
      </c>
      <c r="D26" s="99" t="s">
        <v>257</v>
      </c>
      <c r="E26" s="100">
        <v>6370650</v>
      </c>
      <c r="F26" s="77"/>
      <c r="G26" s="94">
        <f t="shared" si="0"/>
        <v>65</v>
      </c>
      <c r="H26" s="67">
        <v>0</v>
      </c>
      <c r="I26" s="67"/>
      <c r="J26" s="279">
        <v>6</v>
      </c>
      <c r="K26" s="279"/>
      <c r="L26" s="279">
        <v>38</v>
      </c>
      <c r="M26" s="279"/>
      <c r="N26" s="279">
        <v>7</v>
      </c>
      <c r="O26" s="279"/>
      <c r="P26" s="279">
        <v>7</v>
      </c>
      <c r="Q26" s="279"/>
      <c r="R26" s="279">
        <v>7</v>
      </c>
      <c r="S26" s="279"/>
      <c r="T26" s="39"/>
      <c r="U26" s="39"/>
      <c r="V26" s="39"/>
      <c r="W26" s="39"/>
    </row>
    <row r="27" spans="1:23" s="19" customFormat="1" ht="79.5" customHeight="1" x14ac:dyDescent="0.25">
      <c r="A27" s="91">
        <v>3</v>
      </c>
      <c r="B27" s="98" t="s">
        <v>258</v>
      </c>
      <c r="C27" s="99" t="s">
        <v>259</v>
      </c>
      <c r="D27" s="99" t="s">
        <v>260</v>
      </c>
      <c r="E27" s="100">
        <v>10250000</v>
      </c>
      <c r="F27" s="77"/>
      <c r="G27" s="94">
        <f t="shared" si="0"/>
        <v>49</v>
      </c>
      <c r="H27" s="67">
        <v>3000000</v>
      </c>
      <c r="I27" s="67"/>
      <c r="J27" s="279">
        <v>6</v>
      </c>
      <c r="K27" s="279"/>
      <c r="L27" s="279">
        <v>26</v>
      </c>
      <c r="M27" s="279"/>
      <c r="N27" s="279">
        <v>5</v>
      </c>
      <c r="O27" s="279"/>
      <c r="P27" s="279">
        <v>6</v>
      </c>
      <c r="Q27" s="279"/>
      <c r="R27" s="279">
        <v>6</v>
      </c>
      <c r="S27" s="279"/>
      <c r="T27" s="39"/>
      <c r="U27" s="39"/>
      <c r="V27" s="39"/>
      <c r="W27" s="39"/>
    </row>
    <row r="28" spans="1:23" s="19" customFormat="1" ht="76.5" customHeight="1" x14ac:dyDescent="0.25">
      <c r="A28" s="91">
        <v>4</v>
      </c>
      <c r="B28" s="98" t="s">
        <v>261</v>
      </c>
      <c r="C28" s="99" t="s">
        <v>262</v>
      </c>
      <c r="D28" s="99" t="s">
        <v>263</v>
      </c>
      <c r="E28" s="100">
        <v>48670000</v>
      </c>
      <c r="F28" s="77"/>
      <c r="G28" s="94">
        <f t="shared" si="0"/>
        <v>50</v>
      </c>
      <c r="H28" s="67">
        <v>5000000</v>
      </c>
      <c r="I28" s="67"/>
      <c r="J28" s="279">
        <v>6</v>
      </c>
      <c r="K28" s="279"/>
      <c r="L28" s="279">
        <v>29</v>
      </c>
      <c r="M28" s="279"/>
      <c r="N28" s="279">
        <v>5</v>
      </c>
      <c r="O28" s="279"/>
      <c r="P28" s="279">
        <v>6</v>
      </c>
      <c r="Q28" s="279"/>
      <c r="R28" s="279">
        <v>4</v>
      </c>
      <c r="S28" s="279"/>
      <c r="T28" s="39"/>
      <c r="U28" s="39"/>
      <c r="V28" s="39"/>
      <c r="W28" s="39"/>
    </row>
    <row r="29" spans="1:23" s="19" customFormat="1" ht="78" customHeight="1" x14ac:dyDescent="0.25">
      <c r="A29" s="91">
        <v>5</v>
      </c>
      <c r="B29" s="98" t="s">
        <v>264</v>
      </c>
      <c r="C29" s="99" t="s">
        <v>265</v>
      </c>
      <c r="D29" s="99" t="s">
        <v>266</v>
      </c>
      <c r="E29" s="100">
        <v>24500000</v>
      </c>
      <c r="F29" s="77"/>
      <c r="G29" s="94">
        <f t="shared" si="0"/>
        <v>61</v>
      </c>
      <c r="H29" s="67">
        <v>0</v>
      </c>
      <c r="I29" s="67"/>
      <c r="J29" s="279">
        <v>7</v>
      </c>
      <c r="K29" s="279"/>
      <c r="L29" s="279">
        <v>35</v>
      </c>
      <c r="M29" s="279"/>
      <c r="N29" s="279">
        <v>7</v>
      </c>
      <c r="O29" s="279"/>
      <c r="P29" s="279">
        <v>6</v>
      </c>
      <c r="Q29" s="279"/>
      <c r="R29" s="279">
        <v>6</v>
      </c>
      <c r="S29" s="279"/>
      <c r="T29" s="39"/>
      <c r="U29" s="39"/>
      <c r="V29" s="39"/>
      <c r="W29" s="39"/>
    </row>
    <row r="30" spans="1:23" s="19" customFormat="1" ht="78.75" customHeight="1" x14ac:dyDescent="0.25">
      <c r="A30" s="91">
        <v>6</v>
      </c>
      <c r="B30" s="98" t="s">
        <v>267</v>
      </c>
      <c r="C30" s="99" t="s">
        <v>268</v>
      </c>
      <c r="D30" s="99" t="s">
        <v>269</v>
      </c>
      <c r="E30" s="100">
        <v>20000000</v>
      </c>
      <c r="F30" s="77"/>
      <c r="G30" s="94">
        <f t="shared" si="0"/>
        <v>66</v>
      </c>
      <c r="H30" s="67">
        <v>4000000</v>
      </c>
      <c r="I30" s="67"/>
      <c r="J30" s="279">
        <v>7</v>
      </c>
      <c r="K30" s="279"/>
      <c r="L30" s="279">
        <v>38</v>
      </c>
      <c r="M30" s="279"/>
      <c r="N30" s="279">
        <v>8</v>
      </c>
      <c r="O30" s="279"/>
      <c r="P30" s="279">
        <v>7</v>
      </c>
      <c r="Q30" s="279"/>
      <c r="R30" s="279">
        <v>6</v>
      </c>
      <c r="S30" s="279"/>
      <c r="T30" s="39"/>
      <c r="U30" s="39"/>
      <c r="V30" s="39"/>
      <c r="W30" s="39"/>
    </row>
    <row r="31" spans="1:23" s="19" customFormat="1" ht="82.5" customHeight="1" x14ac:dyDescent="0.25">
      <c r="A31" s="91">
        <v>7</v>
      </c>
      <c r="B31" s="98" t="s">
        <v>270</v>
      </c>
      <c r="C31" s="99" t="s">
        <v>271</v>
      </c>
      <c r="D31" s="99" t="s">
        <v>272</v>
      </c>
      <c r="E31" s="100">
        <v>8938000</v>
      </c>
      <c r="F31" s="77"/>
      <c r="G31" s="94">
        <f t="shared" si="0"/>
        <v>68</v>
      </c>
      <c r="H31" s="67">
        <v>7000000</v>
      </c>
      <c r="I31" s="67"/>
      <c r="J31" s="279">
        <v>6</v>
      </c>
      <c r="K31" s="279"/>
      <c r="L31" s="279">
        <v>37</v>
      </c>
      <c r="M31" s="279"/>
      <c r="N31" s="279">
        <v>9</v>
      </c>
      <c r="O31" s="279"/>
      <c r="P31" s="279">
        <v>8</v>
      </c>
      <c r="Q31" s="279"/>
      <c r="R31" s="279">
        <v>8</v>
      </c>
      <c r="S31" s="279"/>
      <c r="T31" s="39"/>
      <c r="U31" s="39"/>
      <c r="V31" s="39"/>
      <c r="W31" s="39"/>
    </row>
    <row r="32" spans="1:23" s="19" customFormat="1" ht="15.75" x14ac:dyDescent="0.25">
      <c r="A32" s="33"/>
      <c r="B32" s="253" t="s">
        <v>11</v>
      </c>
      <c r="C32" s="253"/>
      <c r="D32" s="253"/>
      <c r="E32" s="96">
        <f>SUM(E25:E31)</f>
        <v>153728650</v>
      </c>
      <c r="F32" s="9"/>
      <c r="G32" s="9">
        <f t="shared" si="0"/>
        <v>0</v>
      </c>
      <c r="H32" s="59">
        <f>SUM(H25:H30)</f>
        <v>12000000</v>
      </c>
      <c r="I32" s="13"/>
      <c r="J32" s="281"/>
      <c r="K32" s="281"/>
      <c r="L32" s="281"/>
      <c r="M32" s="281"/>
      <c r="N32" s="281"/>
      <c r="O32" s="281"/>
      <c r="P32" s="281"/>
      <c r="Q32" s="281"/>
      <c r="R32" s="281"/>
      <c r="S32" s="281"/>
      <c r="T32" s="39"/>
      <c r="U32" s="39"/>
      <c r="V32" s="39"/>
      <c r="W32" s="39"/>
    </row>
    <row r="33" spans="1:23" s="19" customFormat="1" ht="15.75" customHeight="1" x14ac:dyDescent="0.25">
      <c r="A33" s="249" t="s">
        <v>37</v>
      </c>
      <c r="B33" s="250"/>
      <c r="C33" s="250"/>
      <c r="D33" s="250"/>
      <c r="E33" s="250"/>
      <c r="F33" s="250"/>
      <c r="G33" s="250"/>
      <c r="H33" s="250"/>
      <c r="I33" s="251"/>
      <c r="J33" s="252"/>
      <c r="K33" s="252"/>
      <c r="L33" s="252"/>
      <c r="M33" s="252"/>
      <c r="N33" s="252"/>
      <c r="O33" s="252"/>
      <c r="P33" s="252"/>
      <c r="Q33" s="252"/>
      <c r="R33" s="252"/>
      <c r="S33" s="252"/>
      <c r="T33" s="39"/>
      <c r="U33" s="39"/>
      <c r="V33" s="39"/>
      <c r="W33" s="39"/>
    </row>
    <row r="34" spans="1:23" s="19" customFormat="1" ht="62.25" customHeight="1" x14ac:dyDescent="0.25">
      <c r="A34" s="91">
        <v>1</v>
      </c>
      <c r="B34" s="99" t="s">
        <v>273</v>
      </c>
      <c r="C34" s="99" t="s">
        <v>274</v>
      </c>
      <c r="D34" s="99" t="s">
        <v>275</v>
      </c>
      <c r="E34" s="100">
        <v>20423000</v>
      </c>
      <c r="F34" s="77"/>
      <c r="G34" s="9">
        <f t="shared" si="0"/>
        <v>69</v>
      </c>
      <c r="H34" s="67">
        <v>5000000</v>
      </c>
      <c r="I34" s="67"/>
      <c r="J34" s="279">
        <v>7</v>
      </c>
      <c r="K34" s="279"/>
      <c r="L34" s="279">
        <v>38</v>
      </c>
      <c r="M34" s="279"/>
      <c r="N34" s="279">
        <v>10</v>
      </c>
      <c r="O34" s="279"/>
      <c r="P34" s="279">
        <v>7</v>
      </c>
      <c r="Q34" s="279"/>
      <c r="R34" s="279">
        <v>7</v>
      </c>
      <c r="S34" s="279"/>
      <c r="T34" s="39"/>
      <c r="U34" s="39"/>
      <c r="V34" s="39"/>
      <c r="W34" s="39"/>
    </row>
    <row r="35" spans="1:23" s="19" customFormat="1" ht="88.5" customHeight="1" x14ac:dyDescent="0.25">
      <c r="A35" s="91">
        <v>2</v>
      </c>
      <c r="B35" s="99" t="s">
        <v>276</v>
      </c>
      <c r="C35" s="99" t="s">
        <v>277</v>
      </c>
      <c r="D35" s="99" t="s">
        <v>278</v>
      </c>
      <c r="E35" s="100">
        <v>9678046</v>
      </c>
      <c r="F35" s="77"/>
      <c r="G35" s="9">
        <f t="shared" si="0"/>
        <v>68</v>
      </c>
      <c r="H35" s="67">
        <v>5000000</v>
      </c>
      <c r="I35" s="67"/>
      <c r="J35" s="279">
        <v>6</v>
      </c>
      <c r="K35" s="279"/>
      <c r="L35" s="279">
        <v>38</v>
      </c>
      <c r="M35" s="279"/>
      <c r="N35" s="279">
        <v>9</v>
      </c>
      <c r="O35" s="279"/>
      <c r="P35" s="279">
        <v>7</v>
      </c>
      <c r="Q35" s="279"/>
      <c r="R35" s="279">
        <v>8</v>
      </c>
      <c r="S35" s="279"/>
      <c r="T35" s="39"/>
      <c r="U35" s="39"/>
      <c r="V35" s="39"/>
      <c r="W35" s="39"/>
    </row>
    <row r="36" spans="1:23" ht="15.75" x14ac:dyDescent="0.25">
      <c r="A36" s="119"/>
      <c r="B36" s="282" t="s">
        <v>11</v>
      </c>
      <c r="C36" s="282"/>
      <c r="D36" s="282"/>
      <c r="E36" s="101">
        <f>SUM(E34:E35)</f>
        <v>30101046</v>
      </c>
      <c r="F36" s="120"/>
      <c r="G36" s="26"/>
      <c r="H36" s="65">
        <f>SUM(H34:H35)</f>
        <v>10000000</v>
      </c>
      <c r="I36" s="28"/>
      <c r="J36" s="283"/>
      <c r="K36" s="283"/>
      <c r="L36" s="283"/>
      <c r="M36" s="283"/>
      <c r="N36" s="284"/>
      <c r="O36" s="285"/>
      <c r="P36" s="283"/>
      <c r="Q36" s="283"/>
      <c r="R36" s="283"/>
      <c r="S36" s="284"/>
    </row>
    <row r="37" spans="1:23" ht="27" customHeight="1" x14ac:dyDescent="0.25">
      <c r="A37" s="35"/>
      <c r="B37" s="11"/>
      <c r="C37" s="7"/>
      <c r="D37" s="7"/>
      <c r="E37" s="37">
        <f>(E36+E32+E23)</f>
        <v>432502184</v>
      </c>
      <c r="F37" s="7"/>
      <c r="G37" s="102" t="s">
        <v>12</v>
      </c>
      <c r="H37" s="59">
        <f>(H36+H32+H23)</f>
        <v>46000000</v>
      </c>
      <c r="I37" s="1"/>
      <c r="J37" s="14"/>
      <c r="K37" s="14"/>
      <c r="L37" s="14"/>
      <c r="M37" s="14"/>
      <c r="N37" s="14"/>
      <c r="O37" s="14"/>
      <c r="P37" s="14"/>
      <c r="Q37" s="14"/>
      <c r="R37" s="14"/>
      <c r="S37" s="14"/>
    </row>
  </sheetData>
  <mergeCells count="169">
    <mergeCell ref="B36:D36"/>
    <mergeCell ref="J36:K36"/>
    <mergeCell ref="L36:M36"/>
    <mergeCell ref="N36:O36"/>
    <mergeCell ref="P36:Q36"/>
    <mergeCell ref="R36:S36"/>
    <mergeCell ref="J34:K34"/>
    <mergeCell ref="L34:M34"/>
    <mergeCell ref="N34:O34"/>
    <mergeCell ref="P34:Q34"/>
    <mergeCell ref="R34:S34"/>
    <mergeCell ref="J35:K35"/>
    <mergeCell ref="L35:M35"/>
    <mergeCell ref="N35:O35"/>
    <mergeCell ref="P35:Q35"/>
    <mergeCell ref="R35:S35"/>
    <mergeCell ref="R32:S32"/>
    <mergeCell ref="A33:I33"/>
    <mergeCell ref="J33:K33"/>
    <mergeCell ref="L33:M33"/>
    <mergeCell ref="N33:O33"/>
    <mergeCell ref="P33:Q33"/>
    <mergeCell ref="R33:S33"/>
    <mergeCell ref="J31:K31"/>
    <mergeCell ref="L31:M31"/>
    <mergeCell ref="N31:O31"/>
    <mergeCell ref="P31:Q31"/>
    <mergeCell ref="R31:S31"/>
    <mergeCell ref="B32:D32"/>
    <mergeCell ref="J32:K32"/>
    <mergeCell ref="L32:M32"/>
    <mergeCell ref="N32:O32"/>
    <mergeCell ref="P32:Q32"/>
    <mergeCell ref="J29:K29"/>
    <mergeCell ref="L29:M29"/>
    <mergeCell ref="N29:O29"/>
    <mergeCell ref="P29:Q29"/>
    <mergeCell ref="R29:S29"/>
    <mergeCell ref="J30:K30"/>
    <mergeCell ref="L30:M30"/>
    <mergeCell ref="N30:O30"/>
    <mergeCell ref="P30:Q30"/>
    <mergeCell ref="R30:S30"/>
    <mergeCell ref="J27:K27"/>
    <mergeCell ref="L27:M27"/>
    <mergeCell ref="N27:O27"/>
    <mergeCell ref="P27:Q27"/>
    <mergeCell ref="R27:S27"/>
    <mergeCell ref="J28:K28"/>
    <mergeCell ref="L28:M28"/>
    <mergeCell ref="N28:O28"/>
    <mergeCell ref="P28:Q28"/>
    <mergeCell ref="R28:S28"/>
    <mergeCell ref="J25:K25"/>
    <mergeCell ref="L25:M25"/>
    <mergeCell ref="N25:O25"/>
    <mergeCell ref="P25:Q25"/>
    <mergeCell ref="R25:S25"/>
    <mergeCell ref="J26:K26"/>
    <mergeCell ref="L26:M26"/>
    <mergeCell ref="N26:O26"/>
    <mergeCell ref="P26:Q26"/>
    <mergeCell ref="R26:S26"/>
    <mergeCell ref="R23:S23"/>
    <mergeCell ref="A24:I24"/>
    <mergeCell ref="J24:K24"/>
    <mergeCell ref="L24:M24"/>
    <mergeCell ref="N24:O24"/>
    <mergeCell ref="P24:Q24"/>
    <mergeCell ref="R24:S24"/>
    <mergeCell ref="J22:K22"/>
    <mergeCell ref="L22:M22"/>
    <mergeCell ref="N22:O22"/>
    <mergeCell ref="P22:Q22"/>
    <mergeCell ref="R22:S22"/>
    <mergeCell ref="B23:D23"/>
    <mergeCell ref="J23:K23"/>
    <mergeCell ref="L23:M23"/>
    <mergeCell ref="N23:O23"/>
    <mergeCell ref="P23:Q23"/>
    <mergeCell ref="J20:K20"/>
    <mergeCell ref="L20:M20"/>
    <mergeCell ref="N20:O20"/>
    <mergeCell ref="P20:Q20"/>
    <mergeCell ref="R20:S20"/>
    <mergeCell ref="J21:K21"/>
    <mergeCell ref="L21:M21"/>
    <mergeCell ref="N21:O21"/>
    <mergeCell ref="P21:Q21"/>
    <mergeCell ref="R21:S21"/>
    <mergeCell ref="J18:K18"/>
    <mergeCell ref="L18:M18"/>
    <mergeCell ref="N18:O18"/>
    <mergeCell ref="P18:Q18"/>
    <mergeCell ref="R18:S18"/>
    <mergeCell ref="J19:K19"/>
    <mergeCell ref="L19:M19"/>
    <mergeCell ref="N19:O19"/>
    <mergeCell ref="P19:Q19"/>
    <mergeCell ref="R19:S19"/>
    <mergeCell ref="J16:K16"/>
    <mergeCell ref="L16:M16"/>
    <mergeCell ref="N16:O16"/>
    <mergeCell ref="P16:Q16"/>
    <mergeCell ref="R16:S16"/>
    <mergeCell ref="J17:K17"/>
    <mergeCell ref="L17:M17"/>
    <mergeCell ref="N17:O17"/>
    <mergeCell ref="P17:Q17"/>
    <mergeCell ref="R17:S17"/>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B1:E1"/>
    <mergeCell ref="J1:K5"/>
    <mergeCell ref="L1:M5"/>
    <mergeCell ref="N1:O5"/>
    <mergeCell ref="P1:Q5"/>
    <mergeCell ref="R1:S5"/>
    <mergeCell ref="A2:B2"/>
    <mergeCell ref="B3:C3"/>
    <mergeCell ref="A5:I5"/>
  </mergeCells>
  <pageMargins left="0.70866141732283472" right="0.70866141732283472" top="0.74803149606299213" bottom="0.74803149606299213" header="0.31496062992125984" footer="0.31496062992125984"/>
  <pageSetup paperSize="9" scale="43" fitToHeight="0" orientation="landscape"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zoomScale="70" zoomScaleNormal="70" workbookViewId="0">
      <selection activeCell="J6" sqref="J6:K6"/>
    </sheetView>
  </sheetViews>
  <sheetFormatPr defaultRowHeight="15" x14ac:dyDescent="0.25"/>
  <cols>
    <col min="1" max="1" width="9.7109375" style="36" customWidth="1"/>
    <col min="2" max="2" width="33" customWidth="1"/>
    <col min="3" max="3" width="29.7109375" customWidth="1"/>
    <col min="4" max="4" width="36.85546875" customWidth="1"/>
    <col min="5" max="5" width="15.28515625" customWidth="1"/>
    <col min="6" max="6" width="26.85546875" bestFit="1" customWidth="1"/>
    <col min="7" max="7" width="15.42578125" customWidth="1"/>
    <col min="8" max="8" width="22.8554687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50"/>
      <c r="B1" s="395" t="s">
        <v>17</v>
      </c>
      <c r="C1" s="395"/>
      <c r="D1" s="395"/>
      <c r="E1" s="395"/>
      <c r="F1" s="73"/>
      <c r="G1" s="73"/>
      <c r="H1" s="73"/>
      <c r="I1" s="104"/>
      <c r="J1" s="403" t="s">
        <v>322</v>
      </c>
      <c r="K1" s="404"/>
      <c r="L1" s="409" t="s">
        <v>18</v>
      </c>
      <c r="M1" s="410"/>
      <c r="N1" s="413" t="s">
        <v>19</v>
      </c>
      <c r="O1" s="404"/>
      <c r="P1" s="403" t="s">
        <v>323</v>
      </c>
      <c r="Q1" s="410"/>
      <c r="R1" s="413" t="s">
        <v>324</v>
      </c>
      <c r="S1" s="410"/>
    </row>
    <row r="2" spans="1:19" ht="19.5" customHeight="1" x14ac:dyDescent="0.25">
      <c r="A2" s="398" t="s">
        <v>1</v>
      </c>
      <c r="B2" s="398"/>
      <c r="C2" s="151"/>
      <c r="D2" s="152"/>
      <c r="E2" s="111"/>
      <c r="F2" s="105"/>
      <c r="G2" s="105"/>
      <c r="H2" s="73"/>
      <c r="I2" s="104"/>
      <c r="J2" s="405"/>
      <c r="K2" s="406"/>
      <c r="L2" s="405"/>
      <c r="M2" s="411"/>
      <c r="N2" s="414"/>
      <c r="O2" s="406"/>
      <c r="P2" s="405"/>
      <c r="Q2" s="411"/>
      <c r="R2" s="414"/>
      <c r="S2" s="411"/>
    </row>
    <row r="3" spans="1:19" ht="42.75" customHeight="1" x14ac:dyDescent="0.25">
      <c r="A3" s="91"/>
      <c r="B3" s="399" t="s">
        <v>335</v>
      </c>
      <c r="C3" s="399"/>
      <c r="D3" s="153" t="s">
        <v>2</v>
      </c>
      <c r="E3" s="111"/>
      <c r="F3" s="105"/>
      <c r="G3" s="105"/>
      <c r="H3" s="73"/>
      <c r="I3" s="104"/>
      <c r="J3" s="405"/>
      <c r="K3" s="406"/>
      <c r="L3" s="405"/>
      <c r="M3" s="411"/>
      <c r="N3" s="414"/>
      <c r="O3" s="406"/>
      <c r="P3" s="405"/>
      <c r="Q3" s="411"/>
      <c r="R3" s="414"/>
      <c r="S3" s="411"/>
    </row>
    <row r="4" spans="1:19" ht="50.25" customHeight="1" x14ac:dyDescent="0.25">
      <c r="A4" s="125" t="s">
        <v>3</v>
      </c>
      <c r="B4" s="125" t="s">
        <v>4</v>
      </c>
      <c r="C4" s="125" t="s">
        <v>5</v>
      </c>
      <c r="D4" s="125" t="s">
        <v>6</v>
      </c>
      <c r="E4" s="126" t="s">
        <v>7</v>
      </c>
      <c r="F4" s="125" t="s">
        <v>28</v>
      </c>
      <c r="G4" s="127" t="s">
        <v>9</v>
      </c>
      <c r="H4" s="128" t="s">
        <v>39</v>
      </c>
      <c r="I4" s="129" t="s">
        <v>10</v>
      </c>
      <c r="J4" s="405"/>
      <c r="K4" s="406"/>
      <c r="L4" s="405"/>
      <c r="M4" s="411"/>
      <c r="N4" s="414"/>
      <c r="O4" s="406"/>
      <c r="P4" s="405"/>
      <c r="Q4" s="411"/>
      <c r="R4" s="414"/>
      <c r="S4" s="411"/>
    </row>
    <row r="5" spans="1:19" s="8" customFormat="1" ht="16.5" customHeight="1" thickBot="1" x14ac:dyDescent="0.3">
      <c r="A5" s="329" t="s">
        <v>30</v>
      </c>
      <c r="B5" s="305"/>
      <c r="C5" s="305"/>
      <c r="D5" s="305"/>
      <c r="E5" s="305"/>
      <c r="F5" s="305"/>
      <c r="G5" s="305"/>
      <c r="H5" s="305"/>
      <c r="I5" s="305"/>
      <c r="J5" s="407"/>
      <c r="K5" s="408"/>
      <c r="L5" s="407"/>
      <c r="M5" s="412"/>
      <c r="N5" s="415"/>
      <c r="O5" s="408"/>
      <c r="P5" s="407"/>
      <c r="Q5" s="412"/>
      <c r="R5" s="415"/>
      <c r="S5" s="412"/>
    </row>
    <row r="6" spans="1:19" ht="93" customHeight="1" x14ac:dyDescent="0.25">
      <c r="A6" s="91">
        <v>1</v>
      </c>
      <c r="B6" s="98" t="s">
        <v>47</v>
      </c>
      <c r="C6" s="98" t="s">
        <v>48</v>
      </c>
      <c r="D6" s="98" t="s">
        <v>49</v>
      </c>
      <c r="E6" s="139">
        <v>28486400</v>
      </c>
      <c r="F6" s="92"/>
      <c r="G6" s="94">
        <f>SUM(J6+L6+N6+P6+R6)</f>
        <v>71</v>
      </c>
      <c r="H6" s="67">
        <v>10000000</v>
      </c>
      <c r="I6" s="67"/>
      <c r="J6" s="298">
        <v>15</v>
      </c>
      <c r="K6" s="298"/>
      <c r="L6" s="298">
        <v>10</v>
      </c>
      <c r="M6" s="298"/>
      <c r="N6" s="298">
        <v>14</v>
      </c>
      <c r="O6" s="298"/>
      <c r="P6" s="298">
        <v>14</v>
      </c>
      <c r="Q6" s="298"/>
      <c r="R6" s="298">
        <v>18</v>
      </c>
      <c r="S6" s="298"/>
    </row>
    <row r="7" spans="1:19" ht="171.75" x14ac:dyDescent="0.25">
      <c r="A7" s="91">
        <v>2</v>
      </c>
      <c r="B7" s="98" t="s">
        <v>50</v>
      </c>
      <c r="C7" s="98" t="s">
        <v>51</v>
      </c>
      <c r="D7" s="98" t="s">
        <v>52</v>
      </c>
      <c r="E7" s="139">
        <v>60000000</v>
      </c>
      <c r="F7" s="95" t="s">
        <v>317</v>
      </c>
      <c r="G7" s="94">
        <f>SUM(J7,L7,N7,P7,R7)</f>
        <v>0</v>
      </c>
      <c r="H7" s="67"/>
      <c r="I7" s="67"/>
      <c r="J7" s="280">
        <v>0</v>
      </c>
      <c r="K7" s="280"/>
      <c r="L7" s="280">
        <v>0</v>
      </c>
      <c r="M7" s="280"/>
      <c r="N7" s="280">
        <v>0</v>
      </c>
      <c r="O7" s="280"/>
      <c r="P7" s="280">
        <v>0</v>
      </c>
      <c r="Q7" s="280"/>
      <c r="R7" s="280">
        <v>0</v>
      </c>
      <c r="S7" s="280"/>
    </row>
    <row r="8" spans="1:19" ht="99.75" customHeight="1" x14ac:dyDescent="0.25">
      <c r="A8" s="91">
        <v>3</v>
      </c>
      <c r="B8" s="98" t="s">
        <v>53</v>
      </c>
      <c r="C8" s="98" t="s">
        <v>54</v>
      </c>
      <c r="D8" s="98" t="s">
        <v>55</v>
      </c>
      <c r="E8" s="139">
        <v>20000000</v>
      </c>
      <c r="F8" s="92"/>
      <c r="G8" s="94">
        <f>SUM(J8+L8+N8+P8+R8)</f>
        <v>0</v>
      </c>
      <c r="H8" s="67">
        <v>0</v>
      </c>
      <c r="I8" s="67"/>
      <c r="J8" s="280">
        <v>0</v>
      </c>
      <c r="K8" s="280"/>
      <c r="L8" s="280">
        <v>0</v>
      </c>
      <c r="M8" s="280"/>
      <c r="N8" s="280">
        <v>0</v>
      </c>
      <c r="O8" s="280"/>
      <c r="P8" s="280">
        <v>0</v>
      </c>
      <c r="Q8" s="280"/>
      <c r="R8" s="280">
        <v>0</v>
      </c>
      <c r="S8" s="280"/>
    </row>
    <row r="9" spans="1:19" ht="171.75" x14ac:dyDescent="0.25">
      <c r="A9" s="91">
        <v>4</v>
      </c>
      <c r="B9" s="98" t="s">
        <v>56</v>
      </c>
      <c r="C9" s="98" t="s">
        <v>57</v>
      </c>
      <c r="D9" s="98" t="s">
        <v>58</v>
      </c>
      <c r="E9" s="139">
        <v>35000000</v>
      </c>
      <c r="F9" s="95" t="s">
        <v>317</v>
      </c>
      <c r="G9" s="94">
        <f>SUM(J9,L9,N9,P9,R9)</f>
        <v>0</v>
      </c>
      <c r="H9" s="67"/>
      <c r="I9" s="67"/>
      <c r="J9" s="280"/>
      <c r="K9" s="280"/>
      <c r="L9" s="280"/>
      <c r="M9" s="280"/>
      <c r="N9" s="280"/>
      <c r="O9" s="280"/>
      <c r="P9" s="280"/>
      <c r="Q9" s="280"/>
      <c r="R9" s="280"/>
      <c r="S9" s="280"/>
    </row>
    <row r="10" spans="1:19" ht="60" customHeight="1" x14ac:dyDescent="0.25">
      <c r="A10" s="91">
        <v>5</v>
      </c>
      <c r="B10" s="98" t="s">
        <v>59</v>
      </c>
      <c r="C10" s="98" t="s">
        <v>60</v>
      </c>
      <c r="D10" s="98" t="s">
        <v>61</v>
      </c>
      <c r="E10" s="139">
        <v>23000000</v>
      </c>
      <c r="F10" s="92"/>
      <c r="G10" s="94">
        <f t="shared" ref="G10:G13" si="0">SUM(J10+L10+N10+P10+R10)</f>
        <v>65</v>
      </c>
      <c r="H10" s="67">
        <v>15000000</v>
      </c>
      <c r="I10" s="67"/>
      <c r="J10" s="280">
        <v>15</v>
      </c>
      <c r="K10" s="280"/>
      <c r="L10" s="280">
        <v>15</v>
      </c>
      <c r="M10" s="280"/>
      <c r="N10" s="280">
        <v>10</v>
      </c>
      <c r="O10" s="280"/>
      <c r="P10" s="280">
        <v>10</v>
      </c>
      <c r="Q10" s="280"/>
      <c r="R10" s="280">
        <v>15</v>
      </c>
      <c r="S10" s="280"/>
    </row>
    <row r="11" spans="1:19" ht="60" customHeight="1" x14ac:dyDescent="0.25">
      <c r="A11" s="91">
        <v>6</v>
      </c>
      <c r="B11" s="98" t="s">
        <v>62</v>
      </c>
      <c r="C11" s="98" t="s">
        <v>63</v>
      </c>
      <c r="D11" s="98" t="s">
        <v>64</v>
      </c>
      <c r="E11" s="139">
        <v>60000000</v>
      </c>
      <c r="F11" s="92"/>
      <c r="G11" s="94">
        <f t="shared" si="0"/>
        <v>79</v>
      </c>
      <c r="H11" s="67">
        <v>30000000</v>
      </c>
      <c r="I11" s="67"/>
      <c r="J11" s="280">
        <v>16</v>
      </c>
      <c r="K11" s="280"/>
      <c r="L11" s="280">
        <v>18</v>
      </c>
      <c r="M11" s="280"/>
      <c r="N11" s="280">
        <v>16</v>
      </c>
      <c r="O11" s="280"/>
      <c r="P11" s="280">
        <v>14</v>
      </c>
      <c r="Q11" s="280"/>
      <c r="R11" s="280">
        <v>15</v>
      </c>
      <c r="S11" s="280"/>
    </row>
    <row r="12" spans="1:19" ht="60" customHeight="1" x14ac:dyDescent="0.25">
      <c r="A12" s="91">
        <v>7</v>
      </c>
      <c r="B12" s="98" t="s">
        <v>65</v>
      </c>
      <c r="C12" s="98" t="s">
        <v>66</v>
      </c>
      <c r="D12" s="98" t="s">
        <v>67</v>
      </c>
      <c r="E12" s="139">
        <v>60000000</v>
      </c>
      <c r="F12" s="92"/>
      <c r="G12" s="94">
        <f t="shared" si="0"/>
        <v>65</v>
      </c>
      <c r="H12" s="67">
        <v>0</v>
      </c>
      <c r="I12" s="67"/>
      <c r="J12" s="280">
        <v>10</v>
      </c>
      <c r="K12" s="280"/>
      <c r="L12" s="280">
        <v>25</v>
      </c>
      <c r="M12" s="280"/>
      <c r="N12" s="280">
        <v>10</v>
      </c>
      <c r="O12" s="280"/>
      <c r="P12" s="280">
        <v>10</v>
      </c>
      <c r="Q12" s="280"/>
      <c r="R12" s="280">
        <v>10</v>
      </c>
      <c r="S12" s="280"/>
    </row>
    <row r="13" spans="1:19" ht="75" customHeight="1" x14ac:dyDescent="0.25">
      <c r="A13" s="91">
        <v>8</v>
      </c>
      <c r="B13" s="98" t="s">
        <v>68</v>
      </c>
      <c r="C13" s="98" t="s">
        <v>69</v>
      </c>
      <c r="D13" s="98" t="s">
        <v>70</v>
      </c>
      <c r="E13" s="139">
        <v>50000000</v>
      </c>
      <c r="F13" s="92"/>
      <c r="G13" s="94">
        <f t="shared" si="0"/>
        <v>67</v>
      </c>
      <c r="H13" s="67">
        <v>0</v>
      </c>
      <c r="I13" s="67"/>
      <c r="J13" s="280">
        <v>15</v>
      </c>
      <c r="K13" s="280"/>
      <c r="L13" s="280">
        <v>18</v>
      </c>
      <c r="M13" s="280"/>
      <c r="N13" s="280">
        <v>14</v>
      </c>
      <c r="O13" s="280"/>
      <c r="P13" s="280">
        <v>10</v>
      </c>
      <c r="Q13" s="280"/>
      <c r="R13" s="280">
        <v>10</v>
      </c>
      <c r="S13" s="280"/>
    </row>
    <row r="14" spans="1:19" ht="74.25" customHeight="1" x14ac:dyDescent="0.25">
      <c r="A14" s="91">
        <v>9</v>
      </c>
      <c r="B14" s="98" t="s">
        <v>71</v>
      </c>
      <c r="C14" s="98" t="s">
        <v>72</v>
      </c>
      <c r="D14" s="98" t="s">
        <v>73</v>
      </c>
      <c r="E14" s="139">
        <v>40000000</v>
      </c>
      <c r="F14" s="92"/>
      <c r="G14" s="94">
        <f>SUM(J14+L14+N14+P14+R14)</f>
        <v>69</v>
      </c>
      <c r="H14" s="67">
        <v>27000000</v>
      </c>
      <c r="I14" s="67"/>
      <c r="J14" s="280">
        <v>12</v>
      </c>
      <c r="K14" s="280"/>
      <c r="L14" s="280">
        <v>18</v>
      </c>
      <c r="M14" s="280"/>
      <c r="N14" s="280">
        <v>12</v>
      </c>
      <c r="O14" s="280"/>
      <c r="P14" s="280">
        <v>14</v>
      </c>
      <c r="Q14" s="280"/>
      <c r="R14" s="280">
        <v>13</v>
      </c>
      <c r="S14" s="280"/>
    </row>
    <row r="15" spans="1:19" ht="72" customHeight="1" x14ac:dyDescent="0.25">
      <c r="A15" s="91">
        <v>10</v>
      </c>
      <c r="B15" s="98" t="s">
        <v>74</v>
      </c>
      <c r="C15" s="98" t="s">
        <v>75</v>
      </c>
      <c r="D15" s="98" t="s">
        <v>76</v>
      </c>
      <c r="E15" s="139">
        <v>25000000</v>
      </c>
      <c r="F15" s="92"/>
      <c r="G15" s="94">
        <f t="shared" ref="G15:G24" si="1">SUM(J15+L15+N15+P15+R15)</f>
        <v>57</v>
      </c>
      <c r="H15" s="67">
        <v>11000000</v>
      </c>
      <c r="I15" s="67"/>
      <c r="J15" s="280">
        <v>12</v>
      </c>
      <c r="K15" s="280"/>
      <c r="L15" s="280">
        <v>12</v>
      </c>
      <c r="M15" s="280"/>
      <c r="N15" s="280">
        <v>12</v>
      </c>
      <c r="O15" s="280"/>
      <c r="P15" s="280">
        <v>11</v>
      </c>
      <c r="Q15" s="280"/>
      <c r="R15" s="280">
        <v>10</v>
      </c>
      <c r="S15" s="280"/>
    </row>
    <row r="16" spans="1:19" ht="57.75" customHeight="1" x14ac:dyDescent="0.25">
      <c r="A16" s="91">
        <v>11</v>
      </c>
      <c r="B16" s="98" t="s">
        <v>77</v>
      </c>
      <c r="C16" s="98" t="s">
        <v>78</v>
      </c>
      <c r="D16" s="98" t="s">
        <v>79</v>
      </c>
      <c r="E16" s="139">
        <v>60000000</v>
      </c>
      <c r="F16" s="92"/>
      <c r="G16" s="94">
        <f t="shared" si="1"/>
        <v>0</v>
      </c>
      <c r="H16" s="67">
        <v>0</v>
      </c>
      <c r="I16" s="67"/>
      <c r="J16" s="280">
        <v>0</v>
      </c>
      <c r="K16" s="280"/>
      <c r="L16" s="280">
        <v>0</v>
      </c>
      <c r="M16" s="280"/>
      <c r="N16" s="280">
        <v>0</v>
      </c>
      <c r="O16" s="280"/>
      <c r="P16" s="280">
        <v>0</v>
      </c>
      <c r="Q16" s="280"/>
      <c r="R16" s="280">
        <v>0</v>
      </c>
      <c r="S16" s="280"/>
    </row>
    <row r="17" spans="1:19" ht="57.75" x14ac:dyDescent="0.25">
      <c r="A17" s="91">
        <v>12</v>
      </c>
      <c r="B17" s="98" t="s">
        <v>80</v>
      </c>
      <c r="C17" s="98" t="s">
        <v>81</v>
      </c>
      <c r="D17" s="98" t="s">
        <v>82</v>
      </c>
      <c r="E17" s="139">
        <v>60000000</v>
      </c>
      <c r="F17" s="92"/>
      <c r="G17" s="94">
        <f t="shared" si="1"/>
        <v>86</v>
      </c>
      <c r="H17" s="67">
        <v>50000000</v>
      </c>
      <c r="I17" s="67"/>
      <c r="J17" s="280">
        <v>18</v>
      </c>
      <c r="K17" s="280"/>
      <c r="L17" s="280">
        <v>18</v>
      </c>
      <c r="M17" s="280"/>
      <c r="N17" s="280">
        <v>16</v>
      </c>
      <c r="O17" s="280"/>
      <c r="P17" s="280">
        <v>16</v>
      </c>
      <c r="Q17" s="280"/>
      <c r="R17" s="280">
        <v>18</v>
      </c>
      <c r="S17" s="280"/>
    </row>
    <row r="18" spans="1:19" ht="72" customHeight="1" x14ac:dyDescent="0.25">
      <c r="A18" s="91">
        <v>13</v>
      </c>
      <c r="B18" s="98" t="s">
        <v>83</v>
      </c>
      <c r="C18" s="98" t="s">
        <v>84</v>
      </c>
      <c r="D18" s="98" t="s">
        <v>85</v>
      </c>
      <c r="E18" s="139">
        <v>21500000</v>
      </c>
      <c r="F18" s="92"/>
      <c r="G18" s="94">
        <f t="shared" si="1"/>
        <v>54</v>
      </c>
      <c r="H18" s="80">
        <v>5000000</v>
      </c>
      <c r="I18" s="80"/>
      <c r="J18" s="280">
        <v>13</v>
      </c>
      <c r="K18" s="280"/>
      <c r="L18" s="280">
        <v>15</v>
      </c>
      <c r="M18" s="280"/>
      <c r="N18" s="280">
        <v>8</v>
      </c>
      <c r="O18" s="280"/>
      <c r="P18" s="280">
        <v>12</v>
      </c>
      <c r="Q18" s="280"/>
      <c r="R18" s="280">
        <v>6</v>
      </c>
      <c r="S18" s="280"/>
    </row>
    <row r="19" spans="1:19" ht="57.75" x14ac:dyDescent="0.25">
      <c r="A19" s="91">
        <v>14</v>
      </c>
      <c r="B19" s="98" t="s">
        <v>86</v>
      </c>
      <c r="C19" s="98" t="s">
        <v>87</v>
      </c>
      <c r="D19" s="98" t="s">
        <v>88</v>
      </c>
      <c r="E19" s="139">
        <v>40000000</v>
      </c>
      <c r="F19" s="92"/>
      <c r="G19" s="94">
        <f t="shared" si="1"/>
        <v>45</v>
      </c>
      <c r="H19" s="80">
        <v>0</v>
      </c>
      <c r="I19" s="80"/>
      <c r="J19" s="280">
        <v>15</v>
      </c>
      <c r="K19" s="280"/>
      <c r="L19" s="280">
        <v>15</v>
      </c>
      <c r="M19" s="280"/>
      <c r="N19" s="280">
        <v>15</v>
      </c>
      <c r="O19" s="280"/>
      <c r="P19" s="280">
        <v>0</v>
      </c>
      <c r="Q19" s="280"/>
      <c r="R19" s="280">
        <v>0</v>
      </c>
      <c r="S19" s="280"/>
    </row>
    <row r="20" spans="1:19" ht="57.75" x14ac:dyDescent="0.25">
      <c r="A20" s="91">
        <v>15</v>
      </c>
      <c r="B20" s="98" t="s">
        <v>89</v>
      </c>
      <c r="C20" s="98" t="s">
        <v>90</v>
      </c>
      <c r="D20" s="98" t="s">
        <v>91</v>
      </c>
      <c r="E20" s="139">
        <v>37000000</v>
      </c>
      <c r="F20" s="92"/>
      <c r="G20" s="94">
        <f t="shared" si="1"/>
        <v>64</v>
      </c>
      <c r="H20" s="80">
        <v>5000000</v>
      </c>
      <c r="I20" s="80"/>
      <c r="J20" s="280">
        <v>14</v>
      </c>
      <c r="K20" s="280"/>
      <c r="L20" s="280">
        <v>10</v>
      </c>
      <c r="M20" s="280"/>
      <c r="N20" s="280">
        <v>15</v>
      </c>
      <c r="O20" s="280"/>
      <c r="P20" s="280">
        <v>13</v>
      </c>
      <c r="Q20" s="280"/>
      <c r="R20" s="280">
        <v>12</v>
      </c>
      <c r="S20" s="280"/>
    </row>
    <row r="21" spans="1:19" ht="57.75" x14ac:dyDescent="0.25">
      <c r="A21" s="91">
        <v>16</v>
      </c>
      <c r="B21" s="98" t="s">
        <v>92</v>
      </c>
      <c r="C21" s="98" t="s">
        <v>93</v>
      </c>
      <c r="D21" s="98" t="s">
        <v>94</v>
      </c>
      <c r="E21" s="139">
        <v>60000000</v>
      </c>
      <c r="F21" s="92"/>
      <c r="G21" s="94">
        <f t="shared" si="1"/>
        <v>18</v>
      </c>
      <c r="H21" s="80">
        <v>37000000</v>
      </c>
      <c r="I21" s="80"/>
      <c r="J21" s="280">
        <v>0</v>
      </c>
      <c r="K21" s="280"/>
      <c r="L21" s="280">
        <v>18</v>
      </c>
      <c r="M21" s="280"/>
      <c r="N21" s="280">
        <v>0</v>
      </c>
      <c r="O21" s="280"/>
      <c r="P21" s="280">
        <v>0</v>
      </c>
      <c r="Q21" s="280"/>
      <c r="R21" s="280">
        <v>0</v>
      </c>
      <c r="S21" s="280"/>
    </row>
    <row r="22" spans="1:19" ht="57.75" x14ac:dyDescent="0.25">
      <c r="A22" s="91">
        <v>17</v>
      </c>
      <c r="B22" s="98" t="s">
        <v>95</v>
      </c>
      <c r="C22" s="98" t="s">
        <v>96</v>
      </c>
      <c r="D22" s="98" t="s">
        <v>97</v>
      </c>
      <c r="E22" s="139">
        <v>60000000</v>
      </c>
      <c r="F22" s="92"/>
      <c r="G22" s="94">
        <f t="shared" si="1"/>
        <v>0</v>
      </c>
      <c r="H22" s="80">
        <v>0</v>
      </c>
      <c r="I22" s="80"/>
      <c r="J22" s="280">
        <v>0</v>
      </c>
      <c r="K22" s="280"/>
      <c r="L22" s="280">
        <v>0</v>
      </c>
      <c r="M22" s="280"/>
      <c r="N22" s="280">
        <v>0</v>
      </c>
      <c r="O22" s="280"/>
      <c r="P22" s="280">
        <v>0</v>
      </c>
      <c r="Q22" s="280"/>
      <c r="R22" s="280">
        <v>0</v>
      </c>
      <c r="S22" s="280"/>
    </row>
    <row r="23" spans="1:19" ht="72" x14ac:dyDescent="0.25">
      <c r="A23" s="91">
        <v>18</v>
      </c>
      <c r="B23" s="98" t="s">
        <v>98</v>
      </c>
      <c r="C23" s="98" t="s">
        <v>99</v>
      </c>
      <c r="D23" s="98" t="s">
        <v>100</v>
      </c>
      <c r="E23" s="139">
        <v>60000000</v>
      </c>
      <c r="F23" s="92"/>
      <c r="G23" s="94">
        <f t="shared" si="1"/>
        <v>61</v>
      </c>
      <c r="H23" s="80">
        <v>25000000</v>
      </c>
      <c r="I23" s="80"/>
      <c r="J23" s="280">
        <v>18</v>
      </c>
      <c r="K23" s="280"/>
      <c r="L23" s="280">
        <v>18</v>
      </c>
      <c r="M23" s="280"/>
      <c r="N23" s="280">
        <v>15</v>
      </c>
      <c r="O23" s="280"/>
      <c r="P23" s="280">
        <v>5</v>
      </c>
      <c r="Q23" s="280"/>
      <c r="R23" s="280">
        <v>5</v>
      </c>
      <c r="S23" s="280"/>
    </row>
    <row r="24" spans="1:19" ht="57.75" x14ac:dyDescent="0.25">
      <c r="A24" s="91">
        <v>19</v>
      </c>
      <c r="B24" s="98" t="s">
        <v>101</v>
      </c>
      <c r="C24" s="98" t="s">
        <v>102</v>
      </c>
      <c r="D24" s="98" t="s">
        <v>103</v>
      </c>
      <c r="E24" s="139">
        <v>33000000</v>
      </c>
      <c r="F24" s="92"/>
      <c r="G24" s="94">
        <f t="shared" si="1"/>
        <v>66</v>
      </c>
      <c r="H24" s="80">
        <v>27000000</v>
      </c>
      <c r="I24" s="80"/>
      <c r="J24" s="280">
        <v>10</v>
      </c>
      <c r="K24" s="280"/>
      <c r="L24" s="280">
        <v>18</v>
      </c>
      <c r="M24" s="280"/>
      <c r="N24" s="280">
        <v>15</v>
      </c>
      <c r="O24" s="280"/>
      <c r="P24" s="280">
        <v>13</v>
      </c>
      <c r="Q24" s="280"/>
      <c r="R24" s="280">
        <v>10</v>
      </c>
      <c r="S24" s="280"/>
    </row>
    <row r="25" spans="1:19" x14ac:dyDescent="0.25">
      <c r="A25" s="121"/>
      <c r="B25" s="289" t="s">
        <v>11</v>
      </c>
      <c r="C25" s="289"/>
      <c r="D25" s="289"/>
      <c r="E25" s="96">
        <f>SUM(E6:E24)</f>
        <v>832986400</v>
      </c>
      <c r="F25" s="130"/>
      <c r="G25" s="130"/>
      <c r="H25" s="2"/>
      <c r="I25" s="16"/>
      <c r="J25" s="370"/>
      <c r="K25" s="370"/>
      <c r="L25" s="370"/>
      <c r="M25" s="370"/>
      <c r="N25" s="370"/>
      <c r="O25" s="370"/>
      <c r="P25" s="370"/>
      <c r="Q25" s="370"/>
      <c r="R25" s="370"/>
      <c r="S25" s="370"/>
    </row>
    <row r="26" spans="1:19" ht="29.25" x14ac:dyDescent="0.25">
      <c r="A26" s="91"/>
      <c r="B26" s="154"/>
      <c r="C26" s="105"/>
      <c r="D26" s="105"/>
      <c r="E26" s="111"/>
      <c r="F26" s="105"/>
      <c r="G26" s="64" t="s">
        <v>12</v>
      </c>
      <c r="H26" s="68">
        <f>SUM(H6:H25)</f>
        <v>242000000</v>
      </c>
      <c r="I26" s="16"/>
      <c r="J26" s="16"/>
      <c r="K26" s="16"/>
      <c r="L26" s="16"/>
      <c r="M26" s="16"/>
      <c r="N26" s="16"/>
      <c r="O26" s="16"/>
      <c r="P26" s="16"/>
      <c r="Q26" s="16"/>
      <c r="R26" s="16"/>
      <c r="S26" s="16"/>
    </row>
    <row r="27" spans="1:19" x14ac:dyDescent="0.25">
      <c r="A27" s="142"/>
      <c r="B27" s="131"/>
      <c r="C27" s="131"/>
      <c r="D27" s="131"/>
      <c r="E27" s="131"/>
      <c r="F27" s="131"/>
      <c r="G27" s="131"/>
    </row>
  </sheetData>
  <mergeCells count="110">
    <mergeCell ref="R25:S25"/>
    <mergeCell ref="B25:D25"/>
    <mergeCell ref="J25:K25"/>
    <mergeCell ref="L25:M25"/>
    <mergeCell ref="N25:O25"/>
    <mergeCell ref="P25:Q25"/>
    <mergeCell ref="J24:K24"/>
    <mergeCell ref="L24:M24"/>
    <mergeCell ref="N24:O24"/>
    <mergeCell ref="P24:Q24"/>
    <mergeCell ref="R24:S24"/>
    <mergeCell ref="J22:K22"/>
    <mergeCell ref="L22:M22"/>
    <mergeCell ref="N22:O22"/>
    <mergeCell ref="P22:Q22"/>
    <mergeCell ref="R22:S22"/>
    <mergeCell ref="J23:K23"/>
    <mergeCell ref="L23:M23"/>
    <mergeCell ref="N23:O23"/>
    <mergeCell ref="P23:Q23"/>
    <mergeCell ref="R23:S23"/>
    <mergeCell ref="J20:K20"/>
    <mergeCell ref="L20:M20"/>
    <mergeCell ref="N20:O20"/>
    <mergeCell ref="P20:Q20"/>
    <mergeCell ref="R20:S20"/>
    <mergeCell ref="J21:K21"/>
    <mergeCell ref="L21:M21"/>
    <mergeCell ref="N21:O21"/>
    <mergeCell ref="P21:Q21"/>
    <mergeCell ref="R21:S21"/>
    <mergeCell ref="J18:K18"/>
    <mergeCell ref="L18:M18"/>
    <mergeCell ref="N18:O18"/>
    <mergeCell ref="P18:Q18"/>
    <mergeCell ref="R18:S18"/>
    <mergeCell ref="J19:K19"/>
    <mergeCell ref="L19:M19"/>
    <mergeCell ref="N19:O19"/>
    <mergeCell ref="P19:Q19"/>
    <mergeCell ref="R19:S19"/>
    <mergeCell ref="J16:K16"/>
    <mergeCell ref="L16:M16"/>
    <mergeCell ref="N16:O16"/>
    <mergeCell ref="P16:Q16"/>
    <mergeCell ref="R16:S16"/>
    <mergeCell ref="J17:K17"/>
    <mergeCell ref="L17:M17"/>
    <mergeCell ref="N17:O17"/>
    <mergeCell ref="P17:Q17"/>
    <mergeCell ref="R17:S17"/>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B1:E1"/>
    <mergeCell ref="J1:K5"/>
    <mergeCell ref="L1:M5"/>
    <mergeCell ref="N1:O5"/>
    <mergeCell ref="P1:Q5"/>
    <mergeCell ref="R1:S5"/>
    <mergeCell ref="A2:B2"/>
    <mergeCell ref="B3:C3"/>
    <mergeCell ref="A5:I5"/>
  </mergeCells>
  <pageMargins left="0.70866141732283472" right="0.70866141732283472" top="0.74803149606299213" bottom="0.74803149606299213" header="0.31496062992125984" footer="0.31496062992125984"/>
  <pageSetup paperSize="9" scale="37" fitToHeight="0"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F12"/>
  <sheetViews>
    <sheetView view="pageBreakPreview" zoomScale="60" zoomScaleNormal="70" workbookViewId="0">
      <selection sqref="A1:G1"/>
    </sheetView>
  </sheetViews>
  <sheetFormatPr defaultRowHeight="15" x14ac:dyDescent="0.25"/>
  <cols>
    <col min="1" max="2" width="35.140625" style="199" customWidth="1"/>
    <col min="3" max="3" width="63.140625" style="199" customWidth="1"/>
    <col min="4" max="4" width="81.28515625" style="199" customWidth="1"/>
    <col min="5" max="5" width="49.140625" style="199" customWidth="1"/>
    <col min="6" max="6" width="76.28515625" style="199" customWidth="1"/>
    <col min="7" max="16384" width="9.140625" style="199"/>
  </cols>
  <sheetData>
    <row r="1" spans="1:6" ht="64.5" customHeight="1" thickBot="1" x14ac:dyDescent="0.3">
      <c r="A1" s="325" t="s">
        <v>380</v>
      </c>
      <c r="B1" s="326"/>
      <c r="C1" s="326"/>
      <c r="D1" s="326"/>
      <c r="E1" s="326"/>
      <c r="F1" s="326"/>
    </row>
    <row r="2" spans="1:6" ht="72" customHeight="1" x14ac:dyDescent="0.25">
      <c r="A2" s="210"/>
      <c r="B2" s="211"/>
      <c r="C2" s="299" t="s">
        <v>382</v>
      </c>
      <c r="D2" s="302" t="s">
        <v>381</v>
      </c>
      <c r="E2" s="299" t="s">
        <v>355</v>
      </c>
      <c r="F2" s="299" t="s">
        <v>356</v>
      </c>
    </row>
    <row r="3" spans="1:6" ht="66" customHeight="1" x14ac:dyDescent="0.25">
      <c r="A3" s="212" t="s">
        <v>9</v>
      </c>
      <c r="B3" s="213"/>
      <c r="C3" s="300"/>
      <c r="D3" s="300"/>
      <c r="E3" s="300"/>
      <c r="F3" s="300"/>
    </row>
    <row r="4" spans="1:6" ht="82.5" customHeight="1" thickBot="1" x14ac:dyDescent="0.3">
      <c r="A4" s="305" t="s">
        <v>383</v>
      </c>
      <c r="B4" s="306"/>
      <c r="C4" s="301"/>
      <c r="D4" s="301"/>
      <c r="E4" s="301"/>
      <c r="F4" s="301"/>
    </row>
    <row r="5" spans="1:6" x14ac:dyDescent="0.25">
      <c r="A5" s="202" t="s">
        <v>106</v>
      </c>
      <c r="B5" s="190">
        <v>40.533333333333339</v>
      </c>
      <c r="C5" s="184">
        <v>12</v>
      </c>
      <c r="D5" s="185">
        <v>20</v>
      </c>
      <c r="E5" s="184">
        <v>4.2</v>
      </c>
      <c r="F5" s="184">
        <v>4.333333333333333</v>
      </c>
    </row>
    <row r="6" spans="1:6" x14ac:dyDescent="0.25">
      <c r="A6" s="202" t="s">
        <v>127</v>
      </c>
      <c r="B6" s="190">
        <v>40.638888888888893</v>
      </c>
      <c r="C6" s="184">
        <v>11</v>
      </c>
      <c r="D6" s="185">
        <v>19</v>
      </c>
      <c r="E6" s="184">
        <v>6.3611111111111116</v>
      </c>
      <c r="F6" s="184">
        <v>4.2777777777777777</v>
      </c>
    </row>
    <row r="7" spans="1:6" ht="28.5" x14ac:dyDescent="0.25">
      <c r="A7" s="202" t="s">
        <v>121</v>
      </c>
      <c r="B7" s="190">
        <v>45.666666666666671</v>
      </c>
      <c r="C7" s="184">
        <v>12</v>
      </c>
      <c r="D7" s="185">
        <v>21.166666666666668</v>
      </c>
      <c r="E7" s="184">
        <v>7</v>
      </c>
      <c r="F7" s="184">
        <v>5.5</v>
      </c>
    </row>
    <row r="8" spans="1:6" ht="28.5" x14ac:dyDescent="0.25">
      <c r="A8" s="202" t="s">
        <v>109</v>
      </c>
      <c r="B8" s="190">
        <v>45.749999999999993</v>
      </c>
      <c r="C8" s="184">
        <v>11.694444444444443</v>
      </c>
      <c r="D8" s="185">
        <v>21.833333333333332</v>
      </c>
      <c r="E8" s="184">
        <v>7.333333333333333</v>
      </c>
      <c r="F8" s="184">
        <v>4.8888888888888884</v>
      </c>
    </row>
    <row r="9" spans="1:6" ht="28.5" x14ac:dyDescent="0.25">
      <c r="A9" s="202" t="s">
        <v>124</v>
      </c>
      <c r="B9" s="190">
        <v>54.833333333333336</v>
      </c>
      <c r="C9" s="184">
        <v>14.333333333333334</v>
      </c>
      <c r="D9" s="185">
        <v>25.833333333333332</v>
      </c>
      <c r="E9" s="184">
        <v>7.833333333333333</v>
      </c>
      <c r="F9" s="184">
        <v>6.833333333333333</v>
      </c>
    </row>
    <row r="10" spans="1:6" ht="28.5" x14ac:dyDescent="0.25">
      <c r="A10" s="202" t="s">
        <v>118</v>
      </c>
      <c r="B10" s="190">
        <v>56.4</v>
      </c>
      <c r="C10" s="184">
        <v>14</v>
      </c>
      <c r="D10" s="185">
        <v>27.6</v>
      </c>
      <c r="E10" s="184">
        <v>7.8</v>
      </c>
      <c r="F10" s="184">
        <v>7</v>
      </c>
    </row>
    <row r="11" spans="1:6" x14ac:dyDescent="0.25">
      <c r="A11" s="202" t="s">
        <v>112</v>
      </c>
      <c r="B11" s="190">
        <v>58.861111111111114</v>
      </c>
      <c r="C11" s="184">
        <v>14.5</v>
      </c>
      <c r="D11" s="185">
        <v>29.5</v>
      </c>
      <c r="E11" s="184">
        <v>8</v>
      </c>
      <c r="F11" s="184">
        <v>6.8611111111111107</v>
      </c>
    </row>
    <row r="12" spans="1:6" ht="28.5" x14ac:dyDescent="0.25">
      <c r="A12" s="202" t="s">
        <v>115</v>
      </c>
      <c r="B12" s="190">
        <v>58.944444444444436</v>
      </c>
      <c r="C12" s="184">
        <v>14.5</v>
      </c>
      <c r="D12" s="185">
        <v>29.833333333333332</v>
      </c>
      <c r="E12" s="184">
        <v>8.1666666666666661</v>
      </c>
      <c r="F12" s="184">
        <v>6.4444444444444455</v>
      </c>
    </row>
  </sheetData>
  <sheetProtection algorithmName="SHA-512" hashValue="jdnW1EY7tMhxbJjg6mLgHI136m/XtliXR17AYkBKvDxYjbkpMK0yiMjU4/g0ZgVLSF5YW5vxtRMV2NRRqp4Nbg==" saltValue="p/nu0yqY+SZDWuPSZHhvJQ==" spinCount="100000" sheet="1" formatCells="0" formatColumns="0" formatRows="0" insertColumns="0" insertRows="0" insertHyperlinks="0" deleteColumns="0" deleteRows="0" sort="0" autoFilter="0" pivotTables="0"/>
  <sortState ref="A5:F12">
    <sortCondition ref="B5:B12"/>
  </sortState>
  <mergeCells count="8">
    <mergeCell ref="A1:F1"/>
    <mergeCell ref="F2:F4"/>
    <mergeCell ref="C2:C4"/>
    <mergeCell ref="D2:D4"/>
    <mergeCell ref="E2:E4"/>
    <mergeCell ref="A4:B4"/>
    <mergeCell ref="A3:B3"/>
    <mergeCell ref="A2:B2"/>
  </mergeCells>
  <pageMargins left="0.7" right="0.7" top="0.75" bottom="0.75" header="0.3" footer="0.3"/>
  <pageSetup paperSize="8" scale="56"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zoomScale="70" zoomScaleNormal="70" workbookViewId="0">
      <selection activeCell="N11" sqref="N11:O11"/>
    </sheetView>
  </sheetViews>
  <sheetFormatPr defaultRowHeight="15" x14ac:dyDescent="0.25"/>
  <cols>
    <col min="1" max="1" width="9.85546875" style="36" customWidth="1"/>
    <col min="2" max="2" width="24.5703125" customWidth="1"/>
    <col min="3" max="3" width="29.7109375" customWidth="1"/>
    <col min="4" max="4" width="37.7109375" customWidth="1"/>
    <col min="5" max="5" width="15.28515625" customWidth="1"/>
    <col min="6" max="6" width="22" bestFit="1" customWidth="1"/>
    <col min="7" max="7" width="15.42578125" customWidth="1"/>
    <col min="8" max="8" width="21.4257812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13</v>
      </c>
      <c r="C1" s="259"/>
      <c r="D1" s="259"/>
      <c r="E1" s="260"/>
      <c r="F1" s="103"/>
      <c r="G1" s="73"/>
      <c r="H1" s="73"/>
      <c r="I1" s="104"/>
      <c r="J1" s="261" t="s">
        <v>320</v>
      </c>
      <c r="K1" s="262"/>
      <c r="L1" s="267" t="s">
        <v>321</v>
      </c>
      <c r="M1" s="262"/>
      <c r="N1" s="261" t="s">
        <v>14</v>
      </c>
      <c r="O1" s="262"/>
      <c r="P1" s="261" t="s">
        <v>15</v>
      </c>
      <c r="Q1" s="262"/>
    </row>
    <row r="2" spans="1:19" ht="19.5" customHeight="1" x14ac:dyDescent="0.25">
      <c r="A2" s="273" t="s">
        <v>1</v>
      </c>
      <c r="B2" s="274"/>
      <c r="C2" s="108"/>
      <c r="D2" s="110"/>
      <c r="E2" s="111"/>
      <c r="F2" s="105"/>
      <c r="G2" s="105"/>
      <c r="H2" s="73"/>
      <c r="I2" s="104"/>
      <c r="J2" s="263"/>
      <c r="K2" s="264"/>
      <c r="L2" s="263"/>
      <c r="M2" s="264"/>
      <c r="N2" s="263"/>
      <c r="O2" s="264"/>
      <c r="P2" s="263"/>
      <c r="Q2" s="264"/>
    </row>
    <row r="3" spans="1:19" ht="42.75" customHeight="1" x14ac:dyDescent="0.25">
      <c r="A3" s="91"/>
      <c r="B3" s="275" t="s">
        <v>336</v>
      </c>
      <c r="C3" s="276"/>
      <c r="D3" s="113" t="s">
        <v>2</v>
      </c>
      <c r="E3" s="111"/>
      <c r="F3" s="106"/>
      <c r="G3" s="105"/>
      <c r="H3" s="73"/>
      <c r="I3" s="104"/>
      <c r="J3" s="263"/>
      <c r="K3" s="264"/>
      <c r="L3" s="263"/>
      <c r="M3" s="264"/>
      <c r="N3" s="263"/>
      <c r="O3" s="264"/>
      <c r="P3" s="263"/>
      <c r="Q3" s="264"/>
    </row>
    <row r="4" spans="1:19" ht="42.75" x14ac:dyDescent="0.25">
      <c r="A4" s="125" t="s">
        <v>3</v>
      </c>
      <c r="B4" s="125" t="s">
        <v>4</v>
      </c>
      <c r="C4" s="125" t="s">
        <v>5</v>
      </c>
      <c r="D4" s="125" t="s">
        <v>6</v>
      </c>
      <c r="E4" s="126" t="s">
        <v>7</v>
      </c>
      <c r="F4" s="125" t="s">
        <v>28</v>
      </c>
      <c r="G4" s="127" t="s">
        <v>9</v>
      </c>
      <c r="H4" s="128" t="s">
        <v>16</v>
      </c>
      <c r="I4" s="129" t="s">
        <v>10</v>
      </c>
      <c r="J4" s="263"/>
      <c r="K4" s="264"/>
      <c r="L4" s="263"/>
      <c r="M4" s="264"/>
      <c r="N4" s="263"/>
      <c r="O4" s="264"/>
      <c r="P4" s="263"/>
      <c r="Q4" s="264"/>
    </row>
    <row r="5" spans="1:19" s="8" customFormat="1" ht="15.75" thickBot="1" x14ac:dyDescent="0.3">
      <c r="A5" s="307" t="s">
        <v>104</v>
      </c>
      <c r="B5" s="308"/>
      <c r="C5" s="308"/>
      <c r="D5" s="308"/>
      <c r="E5" s="308"/>
      <c r="F5" s="308"/>
      <c r="G5" s="308"/>
      <c r="H5" s="308"/>
      <c r="I5" s="308"/>
      <c r="J5" s="265"/>
      <c r="K5" s="266"/>
      <c r="L5" s="265"/>
      <c r="M5" s="266"/>
      <c r="N5" s="265"/>
      <c r="O5" s="266"/>
      <c r="P5" s="265"/>
      <c r="Q5" s="266"/>
      <c r="R5"/>
      <c r="S5"/>
    </row>
    <row r="6" spans="1:19" ht="57.75" x14ac:dyDescent="0.25">
      <c r="A6" s="91">
        <v>1</v>
      </c>
      <c r="B6" s="98" t="s">
        <v>105</v>
      </c>
      <c r="C6" s="99" t="s">
        <v>106</v>
      </c>
      <c r="D6" s="99" t="s">
        <v>107</v>
      </c>
      <c r="E6" s="100">
        <v>12600000</v>
      </c>
      <c r="F6" s="92"/>
      <c r="G6" s="94">
        <f>SUM(J6:Q6)</f>
        <v>42</v>
      </c>
      <c r="H6" s="67">
        <v>6000000</v>
      </c>
      <c r="I6" s="67"/>
      <c r="J6" s="416">
        <v>13</v>
      </c>
      <c r="K6" s="416"/>
      <c r="L6" s="417">
        <v>19</v>
      </c>
      <c r="M6" s="418"/>
      <c r="N6" s="416">
        <v>5</v>
      </c>
      <c r="O6" s="417"/>
      <c r="P6" s="416">
        <v>5</v>
      </c>
      <c r="Q6" s="416"/>
    </row>
    <row r="7" spans="1:19" ht="57.75" x14ac:dyDescent="0.25">
      <c r="A7" s="91">
        <v>2</v>
      </c>
      <c r="B7" s="98" t="s">
        <v>108</v>
      </c>
      <c r="C7" s="99" t="s">
        <v>109</v>
      </c>
      <c r="D7" s="99" t="s">
        <v>110</v>
      </c>
      <c r="E7" s="100">
        <v>4800000</v>
      </c>
      <c r="F7" s="92"/>
      <c r="G7" s="94">
        <f t="shared" ref="G7:G13" si="0">SUM(J7:Q7)</f>
        <v>55</v>
      </c>
      <c r="H7" s="67">
        <v>2000000</v>
      </c>
      <c r="I7" s="67"/>
      <c r="J7" s="419">
        <v>18</v>
      </c>
      <c r="K7" s="420"/>
      <c r="L7" s="419">
        <v>22</v>
      </c>
      <c r="M7" s="420"/>
      <c r="N7" s="419">
        <v>8</v>
      </c>
      <c r="O7" s="420"/>
      <c r="P7" s="421">
        <v>7</v>
      </c>
      <c r="Q7" s="422"/>
    </row>
    <row r="8" spans="1:19" ht="57.75" x14ac:dyDescent="0.25">
      <c r="A8" s="91">
        <v>3</v>
      </c>
      <c r="B8" s="98" t="s">
        <v>111</v>
      </c>
      <c r="C8" s="99" t="s">
        <v>112</v>
      </c>
      <c r="D8" s="99" t="s">
        <v>113</v>
      </c>
      <c r="E8" s="100">
        <v>30000000</v>
      </c>
      <c r="F8" s="92"/>
      <c r="G8" s="94">
        <f t="shared" si="0"/>
        <v>70</v>
      </c>
      <c r="H8" s="67">
        <v>22000000</v>
      </c>
      <c r="I8" s="67"/>
      <c r="J8" s="419">
        <v>19</v>
      </c>
      <c r="K8" s="420"/>
      <c r="L8" s="419">
        <v>33</v>
      </c>
      <c r="M8" s="420"/>
      <c r="N8" s="421">
        <v>9</v>
      </c>
      <c r="O8" s="422"/>
      <c r="P8" s="419">
        <v>9</v>
      </c>
      <c r="Q8" s="420"/>
    </row>
    <row r="9" spans="1:19" ht="57.75" x14ac:dyDescent="0.25">
      <c r="A9" s="91">
        <v>4</v>
      </c>
      <c r="B9" s="98" t="s">
        <v>114</v>
      </c>
      <c r="C9" s="99" t="s">
        <v>115</v>
      </c>
      <c r="D9" s="99" t="s">
        <v>116</v>
      </c>
      <c r="E9" s="100">
        <v>30000000</v>
      </c>
      <c r="F9" s="92"/>
      <c r="G9" s="94">
        <f t="shared" si="0"/>
        <v>70</v>
      </c>
      <c r="H9" s="67">
        <v>22000000</v>
      </c>
      <c r="I9" s="67"/>
      <c r="J9" s="419">
        <v>19</v>
      </c>
      <c r="K9" s="420"/>
      <c r="L9" s="419">
        <v>33</v>
      </c>
      <c r="M9" s="420"/>
      <c r="N9" s="421">
        <v>9</v>
      </c>
      <c r="O9" s="422"/>
      <c r="P9" s="419">
        <v>9</v>
      </c>
      <c r="Q9" s="420"/>
    </row>
    <row r="10" spans="1:19" ht="53.25" customHeight="1" x14ac:dyDescent="0.25">
      <c r="A10" s="91">
        <v>5</v>
      </c>
      <c r="B10" s="98" t="s">
        <v>117</v>
      </c>
      <c r="C10" s="99" t="s">
        <v>118</v>
      </c>
      <c r="D10" s="99" t="s">
        <v>119</v>
      </c>
      <c r="E10" s="100">
        <v>25000000</v>
      </c>
      <c r="F10" s="92"/>
      <c r="G10" s="94">
        <f t="shared" si="0"/>
        <v>73</v>
      </c>
      <c r="H10" s="67">
        <v>22000000</v>
      </c>
      <c r="I10" s="67"/>
      <c r="J10" s="316">
        <v>19</v>
      </c>
      <c r="K10" s="317"/>
      <c r="L10" s="316">
        <v>36</v>
      </c>
      <c r="M10" s="317"/>
      <c r="N10" s="316">
        <v>9</v>
      </c>
      <c r="O10" s="317"/>
      <c r="P10" s="316">
        <v>9</v>
      </c>
      <c r="Q10" s="317"/>
    </row>
    <row r="11" spans="1:19" ht="54.75" customHeight="1" x14ac:dyDescent="0.25">
      <c r="A11" s="91">
        <v>6</v>
      </c>
      <c r="B11" s="98" t="s">
        <v>120</v>
      </c>
      <c r="C11" s="99" t="s">
        <v>121</v>
      </c>
      <c r="D11" s="99" t="s">
        <v>122</v>
      </c>
      <c r="E11" s="100">
        <v>7915000</v>
      </c>
      <c r="F11" s="92"/>
      <c r="G11" s="94">
        <f t="shared" si="0"/>
        <v>53</v>
      </c>
      <c r="H11" s="67">
        <v>2000000</v>
      </c>
      <c r="I11" s="67"/>
      <c r="J11" s="279">
        <v>17</v>
      </c>
      <c r="K11" s="279"/>
      <c r="L11" s="279">
        <v>20</v>
      </c>
      <c r="M11" s="279"/>
      <c r="N11" s="279">
        <v>8</v>
      </c>
      <c r="O11" s="279"/>
      <c r="P11" s="279">
        <v>8</v>
      </c>
      <c r="Q11" s="279"/>
    </row>
    <row r="12" spans="1:19" ht="60" customHeight="1" x14ac:dyDescent="0.25">
      <c r="A12" s="91">
        <v>7</v>
      </c>
      <c r="B12" s="98" t="s">
        <v>123</v>
      </c>
      <c r="C12" s="99" t="s">
        <v>124</v>
      </c>
      <c r="D12" s="99" t="s">
        <v>125</v>
      </c>
      <c r="E12" s="100">
        <v>29405416</v>
      </c>
      <c r="F12" s="92"/>
      <c r="G12" s="94">
        <f t="shared" si="0"/>
        <v>61</v>
      </c>
      <c r="H12" s="67">
        <v>14000000</v>
      </c>
      <c r="I12" s="67"/>
      <c r="J12" s="279">
        <v>18</v>
      </c>
      <c r="K12" s="279"/>
      <c r="L12" s="279">
        <v>27</v>
      </c>
      <c r="M12" s="279"/>
      <c r="N12" s="279">
        <v>8</v>
      </c>
      <c r="O12" s="279"/>
      <c r="P12" s="279">
        <v>8</v>
      </c>
      <c r="Q12" s="279"/>
    </row>
    <row r="13" spans="1:19" ht="43.5" x14ac:dyDescent="0.25">
      <c r="A13" s="157">
        <v>8</v>
      </c>
      <c r="B13" s="98" t="s">
        <v>126</v>
      </c>
      <c r="C13" s="99" t="s">
        <v>127</v>
      </c>
      <c r="D13" s="99" t="s">
        <v>128</v>
      </c>
      <c r="E13" s="100">
        <v>3000000</v>
      </c>
      <c r="F13" s="92"/>
      <c r="G13" s="94">
        <f t="shared" si="0"/>
        <v>39</v>
      </c>
      <c r="H13" s="86"/>
      <c r="I13" s="86"/>
      <c r="J13" s="279">
        <v>10</v>
      </c>
      <c r="K13" s="279"/>
      <c r="L13" s="279">
        <v>14</v>
      </c>
      <c r="M13" s="279"/>
      <c r="N13" s="279">
        <v>8</v>
      </c>
      <c r="O13" s="279"/>
      <c r="P13" s="279">
        <v>7</v>
      </c>
      <c r="Q13" s="279"/>
    </row>
    <row r="14" spans="1:19" ht="18" x14ac:dyDescent="0.25">
      <c r="A14" s="121"/>
      <c r="B14" s="423" t="s">
        <v>11</v>
      </c>
      <c r="C14" s="423"/>
      <c r="D14" s="423"/>
      <c r="E14" s="96">
        <f>SUM(E6:E13)</f>
        <v>142720416</v>
      </c>
      <c r="F14" s="94"/>
      <c r="G14" s="94"/>
      <c r="H14" s="69"/>
      <c r="I14" s="69"/>
      <c r="J14" s="248"/>
      <c r="K14" s="248"/>
      <c r="L14" s="248"/>
      <c r="M14" s="248"/>
      <c r="N14" s="248"/>
      <c r="O14" s="335"/>
      <c r="P14" s="248"/>
      <c r="Q14" s="248"/>
    </row>
    <row r="15" spans="1:19" ht="29.25" x14ac:dyDescent="0.25">
      <c r="A15" s="132"/>
      <c r="B15" s="133"/>
      <c r="C15" s="106"/>
      <c r="D15" s="106"/>
      <c r="E15" s="134"/>
      <c r="F15" s="106"/>
      <c r="G15" s="64" t="s">
        <v>12</v>
      </c>
      <c r="H15" s="68">
        <f>SUM(H6:H14)</f>
        <v>90000000</v>
      </c>
      <c r="I15" s="135"/>
      <c r="J15" s="144"/>
      <c r="K15" s="144"/>
      <c r="L15" s="144"/>
      <c r="M15" s="144"/>
      <c r="N15" s="144"/>
      <c r="O15" s="144"/>
      <c r="P15" s="144"/>
      <c r="Q15" s="144"/>
    </row>
    <row r="16" spans="1:19" x14ac:dyDescent="0.25">
      <c r="J16" s="17"/>
      <c r="K16" s="17"/>
      <c r="L16" s="17"/>
      <c r="M16" s="17"/>
      <c r="N16" s="17"/>
      <c r="O16" s="17"/>
      <c r="P16" s="17"/>
      <c r="Q16" s="17"/>
    </row>
  </sheetData>
  <mergeCells count="45">
    <mergeCell ref="B14:D14"/>
    <mergeCell ref="J14:K14"/>
    <mergeCell ref="L14:M14"/>
    <mergeCell ref="N14:O14"/>
    <mergeCell ref="P14:Q14"/>
    <mergeCell ref="J12:K12"/>
    <mergeCell ref="L12:M12"/>
    <mergeCell ref="N12:O12"/>
    <mergeCell ref="P12:Q12"/>
    <mergeCell ref="J13:K13"/>
    <mergeCell ref="L13:M13"/>
    <mergeCell ref="N13:O13"/>
    <mergeCell ref="P13:Q13"/>
    <mergeCell ref="J10:K10"/>
    <mergeCell ref="L10:M10"/>
    <mergeCell ref="N10:O10"/>
    <mergeCell ref="P10:Q10"/>
    <mergeCell ref="J11:K11"/>
    <mergeCell ref="L11:M11"/>
    <mergeCell ref="N11:O11"/>
    <mergeCell ref="P11:Q11"/>
    <mergeCell ref="J8:K8"/>
    <mergeCell ref="L8:M8"/>
    <mergeCell ref="N8:O8"/>
    <mergeCell ref="P8:Q8"/>
    <mergeCell ref="J9:K9"/>
    <mergeCell ref="L9:M9"/>
    <mergeCell ref="N9:O9"/>
    <mergeCell ref="P9:Q9"/>
    <mergeCell ref="J6:K6"/>
    <mergeCell ref="L6:M6"/>
    <mergeCell ref="N6:O6"/>
    <mergeCell ref="P6:Q6"/>
    <mergeCell ref="J7:K7"/>
    <mergeCell ref="L7:M7"/>
    <mergeCell ref="N7:O7"/>
    <mergeCell ref="P7:Q7"/>
    <mergeCell ref="B1:E1"/>
    <mergeCell ref="J1:K5"/>
    <mergeCell ref="L1:M5"/>
    <mergeCell ref="N1:O5"/>
    <mergeCell ref="P1:Q5"/>
    <mergeCell ref="A2:B2"/>
    <mergeCell ref="B3:C3"/>
    <mergeCell ref="A5:I5"/>
  </mergeCells>
  <pageMargins left="0.7" right="0.7" top="0.75" bottom="0.75" header="0.3" footer="0.3"/>
  <pageSetup paperSize="9" scale="42" fitToHeight="0" orientation="landscape"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zoomScale="70" zoomScaleNormal="70" workbookViewId="0">
      <selection activeCell="J7" sqref="J7:K7"/>
    </sheetView>
  </sheetViews>
  <sheetFormatPr defaultRowHeight="15" x14ac:dyDescent="0.25"/>
  <cols>
    <col min="1" max="1" width="9.85546875" style="36" customWidth="1"/>
    <col min="2" max="2" width="24.5703125" customWidth="1"/>
    <col min="3" max="3" width="29.7109375" customWidth="1"/>
    <col min="4" max="4" width="37.7109375" customWidth="1"/>
    <col min="5" max="5" width="15.28515625" customWidth="1"/>
    <col min="6" max="6" width="22" bestFit="1" customWidth="1"/>
    <col min="7" max="7" width="15.42578125" customWidth="1"/>
    <col min="8" max="8" width="21.4257812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13</v>
      </c>
      <c r="C1" s="259"/>
      <c r="D1" s="259"/>
      <c r="E1" s="260"/>
      <c r="F1" s="103"/>
      <c r="G1" s="73"/>
      <c r="H1" s="73"/>
      <c r="I1" s="104"/>
      <c r="J1" s="261" t="s">
        <v>320</v>
      </c>
      <c r="K1" s="262"/>
      <c r="L1" s="267" t="s">
        <v>321</v>
      </c>
      <c r="M1" s="262"/>
      <c r="N1" s="261" t="s">
        <v>14</v>
      </c>
      <c r="O1" s="262"/>
      <c r="P1" s="261" t="s">
        <v>15</v>
      </c>
      <c r="Q1" s="262"/>
    </row>
    <row r="2" spans="1:19" ht="19.5" customHeight="1" x14ac:dyDescent="0.25">
      <c r="A2" s="273" t="s">
        <v>1</v>
      </c>
      <c r="B2" s="274"/>
      <c r="C2" s="108"/>
      <c r="D2" s="110"/>
      <c r="E2" s="111"/>
      <c r="F2" s="105"/>
      <c r="G2" s="105"/>
      <c r="H2" s="73"/>
      <c r="I2" s="104"/>
      <c r="J2" s="263"/>
      <c r="K2" s="264"/>
      <c r="L2" s="263"/>
      <c r="M2" s="264"/>
      <c r="N2" s="263"/>
      <c r="O2" s="264"/>
      <c r="P2" s="263"/>
      <c r="Q2" s="264"/>
    </row>
    <row r="3" spans="1:19" ht="42.75" customHeight="1" x14ac:dyDescent="0.25">
      <c r="A3" s="91"/>
      <c r="B3" s="275" t="s">
        <v>336</v>
      </c>
      <c r="C3" s="276"/>
      <c r="D3" s="113" t="s">
        <v>2</v>
      </c>
      <c r="E3" s="111"/>
      <c r="F3" s="106"/>
      <c r="G3" s="105"/>
      <c r="H3" s="73"/>
      <c r="I3" s="104"/>
      <c r="J3" s="263"/>
      <c r="K3" s="264"/>
      <c r="L3" s="263"/>
      <c r="M3" s="264"/>
      <c r="N3" s="263"/>
      <c r="O3" s="264"/>
      <c r="P3" s="263"/>
      <c r="Q3" s="264"/>
    </row>
    <row r="4" spans="1:19" ht="42.75" x14ac:dyDescent="0.25">
      <c r="A4" s="125" t="s">
        <v>3</v>
      </c>
      <c r="B4" s="125" t="s">
        <v>4</v>
      </c>
      <c r="C4" s="125" t="s">
        <v>5</v>
      </c>
      <c r="D4" s="125" t="s">
        <v>6</v>
      </c>
      <c r="E4" s="126" t="s">
        <v>7</v>
      </c>
      <c r="F4" s="125" t="s">
        <v>28</v>
      </c>
      <c r="G4" s="127" t="s">
        <v>9</v>
      </c>
      <c r="H4" s="128" t="s">
        <v>16</v>
      </c>
      <c r="I4" s="129" t="s">
        <v>10</v>
      </c>
      <c r="J4" s="263"/>
      <c r="K4" s="264"/>
      <c r="L4" s="263"/>
      <c r="M4" s="264"/>
      <c r="N4" s="263"/>
      <c r="O4" s="264"/>
      <c r="P4" s="263"/>
      <c r="Q4" s="264"/>
    </row>
    <row r="5" spans="1:19" s="8" customFormat="1" ht="15.75" thickBot="1" x14ac:dyDescent="0.3">
      <c r="A5" s="307" t="s">
        <v>104</v>
      </c>
      <c r="B5" s="308"/>
      <c r="C5" s="308"/>
      <c r="D5" s="308"/>
      <c r="E5" s="308"/>
      <c r="F5" s="308"/>
      <c r="G5" s="308"/>
      <c r="H5" s="308"/>
      <c r="I5" s="308"/>
      <c r="J5" s="265"/>
      <c r="K5" s="266"/>
      <c r="L5" s="265"/>
      <c r="M5" s="266"/>
      <c r="N5" s="265"/>
      <c r="O5" s="266"/>
      <c r="P5" s="265"/>
      <c r="Q5" s="266"/>
      <c r="R5"/>
      <c r="S5"/>
    </row>
    <row r="6" spans="1:19" ht="57.75" x14ac:dyDescent="0.25">
      <c r="A6" s="91">
        <v>1</v>
      </c>
      <c r="B6" s="98" t="s">
        <v>105</v>
      </c>
      <c r="C6" s="99" t="s">
        <v>106</v>
      </c>
      <c r="D6" s="99" t="s">
        <v>107</v>
      </c>
      <c r="E6" s="100">
        <v>12600000</v>
      </c>
      <c r="F6" s="92"/>
      <c r="G6" s="94">
        <f>SUM(J6:Q6)</f>
        <v>39</v>
      </c>
      <c r="H6" s="67">
        <v>6000000</v>
      </c>
      <c r="I6" s="67"/>
      <c r="J6" s="416">
        <v>10</v>
      </c>
      <c r="K6" s="416"/>
      <c r="L6" s="417">
        <v>17</v>
      </c>
      <c r="M6" s="418"/>
      <c r="N6" s="416">
        <v>6</v>
      </c>
      <c r="O6" s="417"/>
      <c r="P6" s="416">
        <v>6</v>
      </c>
      <c r="Q6" s="416"/>
    </row>
    <row r="7" spans="1:19" ht="57.75" x14ac:dyDescent="0.25">
      <c r="A7" s="91">
        <v>2</v>
      </c>
      <c r="B7" s="98" t="s">
        <v>108</v>
      </c>
      <c r="C7" s="99" t="s">
        <v>109</v>
      </c>
      <c r="D7" s="99" t="s">
        <v>110</v>
      </c>
      <c r="E7" s="100">
        <v>4800000</v>
      </c>
      <c r="F7" s="92"/>
      <c r="G7" s="94">
        <f t="shared" ref="G7:G13" si="0">SUM(J7:Q7)</f>
        <v>55</v>
      </c>
      <c r="H7" s="67">
        <v>2000000</v>
      </c>
      <c r="I7" s="67"/>
      <c r="J7" s="419">
        <v>14</v>
      </c>
      <c r="K7" s="420"/>
      <c r="L7" s="419">
        <v>28</v>
      </c>
      <c r="M7" s="420"/>
      <c r="N7" s="419">
        <v>7</v>
      </c>
      <c r="O7" s="420"/>
      <c r="P7" s="421">
        <v>6</v>
      </c>
      <c r="Q7" s="422"/>
    </row>
    <row r="8" spans="1:19" ht="57.75" x14ac:dyDescent="0.25">
      <c r="A8" s="91">
        <v>3</v>
      </c>
      <c r="B8" s="98" t="s">
        <v>111</v>
      </c>
      <c r="C8" s="99" t="s">
        <v>112</v>
      </c>
      <c r="D8" s="99" t="s">
        <v>113</v>
      </c>
      <c r="E8" s="100">
        <v>30000000</v>
      </c>
      <c r="F8" s="92"/>
      <c r="G8" s="94">
        <f t="shared" si="0"/>
        <v>71</v>
      </c>
      <c r="H8" s="67">
        <v>21500000</v>
      </c>
      <c r="I8" s="67"/>
      <c r="J8" s="419">
        <v>18</v>
      </c>
      <c r="K8" s="420"/>
      <c r="L8" s="419">
        <v>37</v>
      </c>
      <c r="M8" s="420"/>
      <c r="N8" s="421">
        <v>8</v>
      </c>
      <c r="O8" s="422"/>
      <c r="P8" s="419">
        <v>8</v>
      </c>
      <c r="Q8" s="420"/>
    </row>
    <row r="9" spans="1:19" ht="57.75" x14ac:dyDescent="0.25">
      <c r="A9" s="91">
        <v>4</v>
      </c>
      <c r="B9" s="98" t="s">
        <v>114</v>
      </c>
      <c r="C9" s="99" t="s">
        <v>115</v>
      </c>
      <c r="D9" s="99" t="s">
        <v>116</v>
      </c>
      <c r="E9" s="100">
        <v>30000000</v>
      </c>
      <c r="F9" s="92"/>
      <c r="G9" s="94">
        <f t="shared" si="0"/>
        <v>72</v>
      </c>
      <c r="H9" s="67">
        <v>21500000</v>
      </c>
      <c r="I9" s="67"/>
      <c r="J9" s="419">
        <v>18</v>
      </c>
      <c r="K9" s="420"/>
      <c r="L9" s="419">
        <v>38</v>
      </c>
      <c r="M9" s="420"/>
      <c r="N9" s="421">
        <v>8</v>
      </c>
      <c r="O9" s="422"/>
      <c r="P9" s="419">
        <v>8</v>
      </c>
      <c r="Q9" s="420"/>
    </row>
    <row r="10" spans="1:19" ht="53.25" customHeight="1" x14ac:dyDescent="0.25">
      <c r="A10" s="91">
        <v>5</v>
      </c>
      <c r="B10" s="98" t="s">
        <v>117</v>
      </c>
      <c r="C10" s="99" t="s">
        <v>118</v>
      </c>
      <c r="D10" s="99" t="s">
        <v>119</v>
      </c>
      <c r="E10" s="100">
        <v>25000000</v>
      </c>
      <c r="F10" s="92"/>
      <c r="G10" s="94">
        <f t="shared" si="0"/>
        <v>64</v>
      </c>
      <c r="H10" s="67">
        <v>21500000</v>
      </c>
      <c r="I10" s="67"/>
      <c r="J10" s="316">
        <v>15</v>
      </c>
      <c r="K10" s="317"/>
      <c r="L10" s="316">
        <v>34</v>
      </c>
      <c r="M10" s="317"/>
      <c r="N10" s="316">
        <v>8</v>
      </c>
      <c r="O10" s="317"/>
      <c r="P10" s="316">
        <v>7</v>
      </c>
      <c r="Q10" s="317"/>
    </row>
    <row r="11" spans="1:19" ht="54.75" customHeight="1" x14ac:dyDescent="0.25">
      <c r="A11" s="91">
        <v>6</v>
      </c>
      <c r="B11" s="98" t="s">
        <v>120</v>
      </c>
      <c r="C11" s="99" t="s">
        <v>121</v>
      </c>
      <c r="D11" s="99" t="s">
        <v>122</v>
      </c>
      <c r="E11" s="100">
        <v>7915000</v>
      </c>
      <c r="F11" s="92"/>
      <c r="G11" s="94">
        <f t="shared" si="0"/>
        <v>54</v>
      </c>
      <c r="H11" s="67">
        <v>2000000</v>
      </c>
      <c r="I11" s="67"/>
      <c r="J11" s="279">
        <v>13</v>
      </c>
      <c r="K11" s="279"/>
      <c r="L11" s="279">
        <v>27</v>
      </c>
      <c r="M11" s="279"/>
      <c r="N11" s="279">
        <v>7</v>
      </c>
      <c r="O11" s="279"/>
      <c r="P11" s="279">
        <v>7</v>
      </c>
      <c r="Q11" s="279"/>
    </row>
    <row r="12" spans="1:19" ht="60" customHeight="1" x14ac:dyDescent="0.25">
      <c r="A12" s="91">
        <v>7</v>
      </c>
      <c r="B12" s="98" t="s">
        <v>123</v>
      </c>
      <c r="C12" s="99" t="s">
        <v>124</v>
      </c>
      <c r="D12" s="99" t="s">
        <v>125</v>
      </c>
      <c r="E12" s="100">
        <v>29405416</v>
      </c>
      <c r="F12" s="92"/>
      <c r="G12" s="94">
        <f t="shared" si="0"/>
        <v>68</v>
      </c>
      <c r="H12" s="67">
        <v>13000000</v>
      </c>
      <c r="I12" s="67"/>
      <c r="J12" s="279">
        <v>17</v>
      </c>
      <c r="K12" s="279"/>
      <c r="L12" s="279">
        <v>35</v>
      </c>
      <c r="M12" s="279"/>
      <c r="N12" s="279">
        <v>8</v>
      </c>
      <c r="O12" s="279"/>
      <c r="P12" s="279">
        <v>8</v>
      </c>
      <c r="Q12" s="279"/>
    </row>
    <row r="13" spans="1:19" ht="43.5" x14ac:dyDescent="0.25">
      <c r="A13" s="157">
        <v>8</v>
      </c>
      <c r="B13" s="98" t="s">
        <v>126</v>
      </c>
      <c r="C13" s="99" t="s">
        <v>127</v>
      </c>
      <c r="D13" s="99" t="s">
        <v>128</v>
      </c>
      <c r="E13" s="100">
        <v>3000000</v>
      </c>
      <c r="F13" s="92"/>
      <c r="G13" s="94">
        <f t="shared" si="0"/>
        <v>38</v>
      </c>
      <c r="H13" s="86">
        <v>2000000</v>
      </c>
      <c r="I13" s="86"/>
      <c r="J13" s="279">
        <v>12</v>
      </c>
      <c r="K13" s="279"/>
      <c r="L13" s="279">
        <v>13</v>
      </c>
      <c r="M13" s="279"/>
      <c r="N13" s="279">
        <v>8</v>
      </c>
      <c r="O13" s="279"/>
      <c r="P13" s="279">
        <v>5</v>
      </c>
      <c r="Q13" s="279"/>
    </row>
    <row r="14" spans="1:19" ht="18" x14ac:dyDescent="0.25">
      <c r="A14" s="121"/>
      <c r="B14" s="423" t="s">
        <v>11</v>
      </c>
      <c r="C14" s="423"/>
      <c r="D14" s="423"/>
      <c r="E14" s="96">
        <f>SUM(E6:E13)</f>
        <v>142720416</v>
      </c>
      <c r="F14" s="94"/>
      <c r="G14" s="94"/>
      <c r="H14" s="69"/>
      <c r="I14" s="69"/>
      <c r="J14" s="248"/>
      <c r="K14" s="248"/>
      <c r="L14" s="248"/>
      <c r="M14" s="248"/>
      <c r="N14" s="248"/>
      <c r="O14" s="335"/>
      <c r="P14" s="248"/>
      <c r="Q14" s="248"/>
    </row>
    <row r="15" spans="1:19" ht="29.25" x14ac:dyDescent="0.25">
      <c r="A15" s="132"/>
      <c r="B15" s="133"/>
      <c r="C15" s="106"/>
      <c r="D15" s="106"/>
      <c r="E15" s="134"/>
      <c r="F15" s="106"/>
      <c r="G15" s="64" t="s">
        <v>12</v>
      </c>
      <c r="H15" s="68">
        <f>SUM(H6:H14)</f>
        <v>89500000</v>
      </c>
      <c r="I15" s="135"/>
      <c r="J15" s="144"/>
      <c r="K15" s="144"/>
      <c r="L15" s="144"/>
      <c r="M15" s="144"/>
      <c r="N15" s="144"/>
      <c r="O15" s="144"/>
      <c r="P15" s="144"/>
      <c r="Q15" s="144"/>
    </row>
    <row r="16" spans="1:19" x14ac:dyDescent="0.25">
      <c r="J16" s="17"/>
      <c r="K16" s="17"/>
      <c r="L16" s="17"/>
      <c r="M16" s="17"/>
      <c r="N16" s="17"/>
      <c r="O16" s="17"/>
      <c r="P16" s="17"/>
      <c r="Q16" s="17"/>
    </row>
  </sheetData>
  <mergeCells count="45">
    <mergeCell ref="B14:D14"/>
    <mergeCell ref="J14:K14"/>
    <mergeCell ref="L14:M14"/>
    <mergeCell ref="N14:O14"/>
    <mergeCell ref="P14:Q14"/>
    <mergeCell ref="J12:K12"/>
    <mergeCell ref="L12:M12"/>
    <mergeCell ref="N12:O12"/>
    <mergeCell ref="P12:Q12"/>
    <mergeCell ref="J13:K13"/>
    <mergeCell ref="L13:M13"/>
    <mergeCell ref="N13:O13"/>
    <mergeCell ref="P13:Q13"/>
    <mergeCell ref="J10:K10"/>
    <mergeCell ref="L10:M10"/>
    <mergeCell ref="N10:O10"/>
    <mergeCell ref="P10:Q10"/>
    <mergeCell ref="J11:K11"/>
    <mergeCell ref="L11:M11"/>
    <mergeCell ref="N11:O11"/>
    <mergeCell ref="P11:Q11"/>
    <mergeCell ref="J8:K8"/>
    <mergeCell ref="L8:M8"/>
    <mergeCell ref="N8:O8"/>
    <mergeCell ref="P8:Q8"/>
    <mergeCell ref="J9:K9"/>
    <mergeCell ref="L9:M9"/>
    <mergeCell ref="N9:O9"/>
    <mergeCell ref="P9:Q9"/>
    <mergeCell ref="J6:K6"/>
    <mergeCell ref="L6:M6"/>
    <mergeCell ref="N6:O6"/>
    <mergeCell ref="P6:Q6"/>
    <mergeCell ref="J7:K7"/>
    <mergeCell ref="L7:M7"/>
    <mergeCell ref="N7:O7"/>
    <mergeCell ref="P7:Q7"/>
    <mergeCell ref="B1:E1"/>
    <mergeCell ref="J1:K5"/>
    <mergeCell ref="L1:M5"/>
    <mergeCell ref="N1:O5"/>
    <mergeCell ref="P1:Q5"/>
    <mergeCell ref="A2:B2"/>
    <mergeCell ref="B3:C3"/>
    <mergeCell ref="A5:I5"/>
  </mergeCells>
  <pageMargins left="0.7" right="0.7" top="0.75" bottom="0.75" header="0.3" footer="0.3"/>
  <pageSetup paperSize="9" scale="42" fitToHeight="0" orientation="landscape"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zoomScale="70" zoomScaleNormal="70" workbookViewId="0">
      <selection activeCell="J7" sqref="J7:K7"/>
    </sheetView>
  </sheetViews>
  <sheetFormatPr defaultRowHeight="15" x14ac:dyDescent="0.25"/>
  <cols>
    <col min="1" max="1" width="9.85546875" style="36" customWidth="1"/>
    <col min="2" max="2" width="24.5703125" customWidth="1"/>
    <col min="3" max="3" width="29.7109375" customWidth="1"/>
    <col min="4" max="4" width="37.7109375" customWidth="1"/>
    <col min="5" max="5" width="15.28515625" customWidth="1"/>
    <col min="6" max="6" width="22" bestFit="1" customWidth="1"/>
    <col min="7" max="7" width="15.42578125" customWidth="1"/>
    <col min="8" max="8" width="21.42578125" customWidth="1"/>
    <col min="9" max="9" width="22.28515625"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13</v>
      </c>
      <c r="C1" s="259"/>
      <c r="D1" s="259"/>
      <c r="E1" s="260"/>
      <c r="F1" s="103"/>
      <c r="G1" s="73"/>
      <c r="H1" s="73"/>
      <c r="I1" s="104"/>
      <c r="J1" s="261" t="s">
        <v>320</v>
      </c>
      <c r="K1" s="262"/>
      <c r="L1" s="267" t="s">
        <v>321</v>
      </c>
      <c r="M1" s="262"/>
      <c r="N1" s="261" t="s">
        <v>14</v>
      </c>
      <c r="O1" s="262"/>
      <c r="P1" s="261" t="s">
        <v>15</v>
      </c>
      <c r="Q1" s="262"/>
    </row>
    <row r="2" spans="1:19" ht="19.5" customHeight="1" x14ac:dyDescent="0.25">
      <c r="A2" s="273" t="s">
        <v>1</v>
      </c>
      <c r="B2" s="274"/>
      <c r="C2" s="108"/>
      <c r="D2" s="110"/>
      <c r="E2" s="111"/>
      <c r="F2" s="105"/>
      <c r="G2" s="105"/>
      <c r="H2" s="73"/>
      <c r="I2" s="104"/>
      <c r="J2" s="263"/>
      <c r="K2" s="264"/>
      <c r="L2" s="263"/>
      <c r="M2" s="264"/>
      <c r="N2" s="263"/>
      <c r="O2" s="264"/>
      <c r="P2" s="263"/>
      <c r="Q2" s="264"/>
    </row>
    <row r="3" spans="1:19" ht="42.75" customHeight="1" x14ac:dyDescent="0.25">
      <c r="A3" s="91"/>
      <c r="B3" s="275" t="s">
        <v>336</v>
      </c>
      <c r="C3" s="276"/>
      <c r="D3" s="113" t="s">
        <v>2</v>
      </c>
      <c r="E3" s="111"/>
      <c r="F3" s="106"/>
      <c r="G3" s="105"/>
      <c r="H3" s="73"/>
      <c r="I3" s="104"/>
      <c r="J3" s="263"/>
      <c r="K3" s="264"/>
      <c r="L3" s="263"/>
      <c r="M3" s="264"/>
      <c r="N3" s="263"/>
      <c r="O3" s="264"/>
      <c r="P3" s="263"/>
      <c r="Q3" s="264"/>
    </row>
    <row r="4" spans="1:19" ht="42.75" x14ac:dyDescent="0.25">
      <c r="A4" s="125" t="s">
        <v>3</v>
      </c>
      <c r="B4" s="125" t="s">
        <v>4</v>
      </c>
      <c r="C4" s="125" t="s">
        <v>5</v>
      </c>
      <c r="D4" s="125" t="s">
        <v>6</v>
      </c>
      <c r="E4" s="126" t="s">
        <v>7</v>
      </c>
      <c r="F4" s="125" t="s">
        <v>28</v>
      </c>
      <c r="G4" s="127" t="s">
        <v>9</v>
      </c>
      <c r="H4" s="128" t="s">
        <v>16</v>
      </c>
      <c r="I4" s="129" t="s">
        <v>10</v>
      </c>
      <c r="J4" s="263"/>
      <c r="K4" s="264"/>
      <c r="L4" s="263"/>
      <c r="M4" s="264"/>
      <c r="N4" s="263"/>
      <c r="O4" s="264"/>
      <c r="P4" s="263"/>
      <c r="Q4" s="264"/>
    </row>
    <row r="5" spans="1:19" s="8" customFormat="1" ht="15.75" thickBot="1" x14ac:dyDescent="0.3">
      <c r="A5" s="307" t="s">
        <v>104</v>
      </c>
      <c r="B5" s="308"/>
      <c r="C5" s="308"/>
      <c r="D5" s="308"/>
      <c r="E5" s="308"/>
      <c r="F5" s="308"/>
      <c r="G5" s="308"/>
      <c r="H5" s="308"/>
      <c r="I5" s="308"/>
      <c r="J5" s="265"/>
      <c r="K5" s="266"/>
      <c r="L5" s="265"/>
      <c r="M5" s="266"/>
      <c r="N5" s="265"/>
      <c r="O5" s="266"/>
      <c r="P5" s="265"/>
      <c r="Q5" s="266"/>
      <c r="R5"/>
      <c r="S5"/>
    </row>
    <row r="6" spans="1:19" ht="57.75" x14ac:dyDescent="0.25">
      <c r="A6" s="91">
        <v>1</v>
      </c>
      <c r="B6" s="98" t="s">
        <v>105</v>
      </c>
      <c r="C6" s="99" t="s">
        <v>106</v>
      </c>
      <c r="D6" s="99" t="s">
        <v>107</v>
      </c>
      <c r="E6" s="100">
        <v>12600000</v>
      </c>
      <c r="F6" s="92"/>
      <c r="G6" s="94">
        <f>SUM(J6:Q6)</f>
        <v>39</v>
      </c>
      <c r="H6" s="67">
        <v>6000000</v>
      </c>
      <c r="I6" s="74"/>
      <c r="J6" s="287">
        <v>10</v>
      </c>
      <c r="K6" s="287"/>
      <c r="L6" s="310">
        <v>17</v>
      </c>
      <c r="M6" s="311"/>
      <c r="N6" s="287">
        <v>6</v>
      </c>
      <c r="O6" s="310"/>
      <c r="P6" s="287">
        <v>6</v>
      </c>
      <c r="Q6" s="287"/>
    </row>
    <row r="7" spans="1:19" ht="57.75" x14ac:dyDescent="0.25">
      <c r="A7" s="91">
        <v>2</v>
      </c>
      <c r="B7" s="98" t="s">
        <v>108</v>
      </c>
      <c r="C7" s="99" t="s">
        <v>109</v>
      </c>
      <c r="D7" s="99" t="s">
        <v>110</v>
      </c>
      <c r="E7" s="100">
        <v>4800000</v>
      </c>
      <c r="F7" s="92"/>
      <c r="G7" s="94">
        <f t="shared" ref="G7:G13" si="0">SUM(J7:Q7)</f>
        <v>55</v>
      </c>
      <c r="H7" s="67">
        <v>2000000</v>
      </c>
      <c r="I7" s="74"/>
      <c r="J7" s="310">
        <v>14</v>
      </c>
      <c r="K7" s="311"/>
      <c r="L7" s="310">
        <v>28</v>
      </c>
      <c r="M7" s="311"/>
      <c r="N7" s="310">
        <v>7</v>
      </c>
      <c r="O7" s="311"/>
      <c r="P7" s="424">
        <v>6</v>
      </c>
      <c r="Q7" s="425"/>
    </row>
    <row r="8" spans="1:19" ht="57.75" x14ac:dyDescent="0.25">
      <c r="A8" s="91">
        <v>3</v>
      </c>
      <c r="B8" s="98" t="s">
        <v>111</v>
      </c>
      <c r="C8" s="99" t="s">
        <v>112</v>
      </c>
      <c r="D8" s="99" t="s">
        <v>113</v>
      </c>
      <c r="E8" s="100">
        <v>30000000</v>
      </c>
      <c r="F8" s="92"/>
      <c r="G8" s="94">
        <f t="shared" si="0"/>
        <v>71</v>
      </c>
      <c r="H8" s="67">
        <v>22000000</v>
      </c>
      <c r="I8" s="74"/>
      <c r="J8" s="310">
        <v>18</v>
      </c>
      <c r="K8" s="311"/>
      <c r="L8" s="310">
        <v>37</v>
      </c>
      <c r="M8" s="311"/>
      <c r="N8" s="424">
        <v>8</v>
      </c>
      <c r="O8" s="425"/>
      <c r="P8" s="310">
        <v>8</v>
      </c>
      <c r="Q8" s="311"/>
    </row>
    <row r="9" spans="1:19" ht="57.75" x14ac:dyDescent="0.25">
      <c r="A9" s="91">
        <v>4</v>
      </c>
      <c r="B9" s="98" t="s">
        <v>114</v>
      </c>
      <c r="C9" s="99" t="s">
        <v>115</v>
      </c>
      <c r="D9" s="99" t="s">
        <v>116</v>
      </c>
      <c r="E9" s="100">
        <v>30000000</v>
      </c>
      <c r="F9" s="92"/>
      <c r="G9" s="94">
        <f t="shared" si="0"/>
        <v>72</v>
      </c>
      <c r="H9" s="67">
        <v>22000000</v>
      </c>
      <c r="I9" s="74"/>
      <c r="J9" s="310">
        <v>18</v>
      </c>
      <c r="K9" s="311"/>
      <c r="L9" s="310">
        <v>38</v>
      </c>
      <c r="M9" s="311"/>
      <c r="N9" s="424">
        <v>8</v>
      </c>
      <c r="O9" s="425"/>
      <c r="P9" s="310">
        <v>8</v>
      </c>
      <c r="Q9" s="311"/>
    </row>
    <row r="10" spans="1:19" ht="53.25" customHeight="1" x14ac:dyDescent="0.25">
      <c r="A10" s="91">
        <v>5</v>
      </c>
      <c r="B10" s="98" t="s">
        <v>117</v>
      </c>
      <c r="C10" s="99" t="s">
        <v>118</v>
      </c>
      <c r="D10" s="99" t="s">
        <v>119</v>
      </c>
      <c r="E10" s="100">
        <v>25000000</v>
      </c>
      <c r="F10" s="92"/>
      <c r="G10" s="94">
        <f t="shared" si="0"/>
        <v>0</v>
      </c>
      <c r="H10" s="67"/>
      <c r="I10" s="158" t="s">
        <v>330</v>
      </c>
      <c r="J10" s="310"/>
      <c r="K10" s="311"/>
      <c r="L10" s="310"/>
      <c r="M10" s="311"/>
      <c r="N10" s="310"/>
      <c r="O10" s="311"/>
      <c r="P10" s="310"/>
      <c r="Q10" s="311"/>
    </row>
    <row r="11" spans="1:19" ht="54.75" customHeight="1" x14ac:dyDescent="0.25">
      <c r="A11" s="91">
        <v>6</v>
      </c>
      <c r="B11" s="98" t="s">
        <v>120</v>
      </c>
      <c r="C11" s="99" t="s">
        <v>121</v>
      </c>
      <c r="D11" s="99" t="s">
        <v>122</v>
      </c>
      <c r="E11" s="100">
        <v>7915000</v>
      </c>
      <c r="F11" s="92"/>
      <c r="G11" s="94">
        <f t="shared" si="0"/>
        <v>54</v>
      </c>
      <c r="H11" s="67">
        <v>2000000</v>
      </c>
      <c r="I11" s="74"/>
      <c r="J11" s="287">
        <v>13</v>
      </c>
      <c r="K11" s="287"/>
      <c r="L11" s="287">
        <v>27</v>
      </c>
      <c r="M11" s="287"/>
      <c r="N11" s="287">
        <v>7</v>
      </c>
      <c r="O11" s="287"/>
      <c r="P11" s="287">
        <v>7</v>
      </c>
      <c r="Q11" s="287"/>
    </row>
    <row r="12" spans="1:19" ht="60" customHeight="1" x14ac:dyDescent="0.25">
      <c r="A12" s="91">
        <v>7</v>
      </c>
      <c r="B12" s="98" t="s">
        <v>123</v>
      </c>
      <c r="C12" s="99" t="s">
        <v>124</v>
      </c>
      <c r="D12" s="99" t="s">
        <v>125</v>
      </c>
      <c r="E12" s="100">
        <v>29405416</v>
      </c>
      <c r="F12" s="92"/>
      <c r="G12" s="94">
        <f t="shared" si="0"/>
        <v>68</v>
      </c>
      <c r="H12" s="67">
        <v>14000000</v>
      </c>
      <c r="I12" s="74"/>
      <c r="J12" s="287">
        <v>17</v>
      </c>
      <c r="K12" s="287"/>
      <c r="L12" s="287">
        <v>35</v>
      </c>
      <c r="M12" s="287"/>
      <c r="N12" s="287">
        <v>8</v>
      </c>
      <c r="O12" s="287"/>
      <c r="P12" s="287">
        <v>8</v>
      </c>
      <c r="Q12" s="287"/>
    </row>
    <row r="13" spans="1:19" ht="43.5" x14ac:dyDescent="0.25">
      <c r="A13" s="157">
        <v>8</v>
      </c>
      <c r="B13" s="98" t="s">
        <v>126</v>
      </c>
      <c r="C13" s="99" t="s">
        <v>127</v>
      </c>
      <c r="D13" s="99" t="s">
        <v>128</v>
      </c>
      <c r="E13" s="100">
        <v>3000000</v>
      </c>
      <c r="F13" s="92"/>
      <c r="G13" s="94">
        <f t="shared" si="0"/>
        <v>38</v>
      </c>
      <c r="H13" s="80">
        <v>1500000</v>
      </c>
      <c r="I13" s="79"/>
      <c r="J13" s="287">
        <v>12</v>
      </c>
      <c r="K13" s="287"/>
      <c r="L13" s="287">
        <v>13</v>
      </c>
      <c r="M13" s="287"/>
      <c r="N13" s="287">
        <v>8</v>
      </c>
      <c r="O13" s="287"/>
      <c r="P13" s="287">
        <v>5</v>
      </c>
      <c r="Q13" s="287"/>
    </row>
    <row r="14" spans="1:19" ht="18" x14ac:dyDescent="0.25">
      <c r="A14" s="121"/>
      <c r="B14" s="423" t="s">
        <v>11</v>
      </c>
      <c r="C14" s="423"/>
      <c r="D14" s="423"/>
      <c r="E14" s="96">
        <f>SUM(E6:E13)</f>
        <v>142720416</v>
      </c>
      <c r="F14" s="94"/>
      <c r="G14" s="94"/>
      <c r="H14" s="69"/>
      <c r="I14" s="69"/>
      <c r="J14" s="248"/>
      <c r="K14" s="248"/>
      <c r="L14" s="248"/>
      <c r="M14" s="248"/>
      <c r="N14" s="248"/>
      <c r="O14" s="335"/>
      <c r="P14" s="248"/>
      <c r="Q14" s="248"/>
    </row>
    <row r="15" spans="1:19" ht="29.25" x14ac:dyDescent="0.25">
      <c r="A15" s="132"/>
      <c r="B15" s="133"/>
      <c r="C15" s="106"/>
      <c r="D15" s="106"/>
      <c r="E15" s="134"/>
      <c r="F15" s="106"/>
      <c r="G15" s="64" t="s">
        <v>12</v>
      </c>
      <c r="H15" s="68">
        <f>SUM(H11:H14,H6:H10)</f>
        <v>69500000</v>
      </c>
      <c r="I15" s="135"/>
      <c r="J15" s="144"/>
      <c r="K15" s="144"/>
      <c r="L15" s="144"/>
      <c r="M15" s="144"/>
      <c r="N15" s="144"/>
      <c r="O15" s="144"/>
      <c r="P15" s="144"/>
      <c r="Q15" s="144"/>
    </row>
    <row r="16" spans="1:19" x14ac:dyDescent="0.25">
      <c r="J16" s="17"/>
      <c r="K16" s="17"/>
      <c r="L16" s="17"/>
      <c r="M16" s="17"/>
      <c r="N16" s="17"/>
      <c r="O16" s="17"/>
      <c r="P16" s="17"/>
      <c r="Q16" s="17"/>
    </row>
  </sheetData>
  <mergeCells count="45">
    <mergeCell ref="B14:D14"/>
    <mergeCell ref="J14:K14"/>
    <mergeCell ref="L14:M14"/>
    <mergeCell ref="N14:O14"/>
    <mergeCell ref="P14:Q14"/>
    <mergeCell ref="J12:K12"/>
    <mergeCell ref="L12:M12"/>
    <mergeCell ref="N12:O12"/>
    <mergeCell ref="P12:Q12"/>
    <mergeCell ref="J13:K13"/>
    <mergeCell ref="L13:M13"/>
    <mergeCell ref="N13:O13"/>
    <mergeCell ref="P13:Q13"/>
    <mergeCell ref="J10:K10"/>
    <mergeCell ref="L10:M10"/>
    <mergeCell ref="N10:O10"/>
    <mergeCell ref="P10:Q10"/>
    <mergeCell ref="J11:K11"/>
    <mergeCell ref="L11:M11"/>
    <mergeCell ref="N11:O11"/>
    <mergeCell ref="P11:Q11"/>
    <mergeCell ref="J8:K8"/>
    <mergeCell ref="L8:M8"/>
    <mergeCell ref="N8:O8"/>
    <mergeCell ref="P8:Q8"/>
    <mergeCell ref="J9:K9"/>
    <mergeCell ref="L9:M9"/>
    <mergeCell ref="N9:O9"/>
    <mergeCell ref="P9:Q9"/>
    <mergeCell ref="J6:K6"/>
    <mergeCell ref="L6:M6"/>
    <mergeCell ref="N6:O6"/>
    <mergeCell ref="P6:Q6"/>
    <mergeCell ref="J7:K7"/>
    <mergeCell ref="L7:M7"/>
    <mergeCell ref="N7:O7"/>
    <mergeCell ref="P7:Q7"/>
    <mergeCell ref="B1:E1"/>
    <mergeCell ref="J1:K5"/>
    <mergeCell ref="L1:M5"/>
    <mergeCell ref="N1:O5"/>
    <mergeCell ref="P1:Q5"/>
    <mergeCell ref="A2:B2"/>
    <mergeCell ref="B3:C3"/>
    <mergeCell ref="A5:I5"/>
  </mergeCells>
  <pageMargins left="0.7" right="0.7" top="0.75" bottom="0.75" header="0.3" footer="0.3"/>
  <pageSetup paperSize="9" scale="42" fitToHeight="0" orientation="landscape"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zoomScale="70" zoomScaleNormal="70" workbookViewId="0">
      <selection activeCell="I7" sqref="I7"/>
    </sheetView>
  </sheetViews>
  <sheetFormatPr defaultRowHeight="15" x14ac:dyDescent="0.25"/>
  <cols>
    <col min="1" max="1" width="9.85546875" style="36" customWidth="1"/>
    <col min="2" max="2" width="24.5703125" customWidth="1"/>
    <col min="3" max="3" width="29.7109375" customWidth="1"/>
    <col min="4" max="4" width="37.7109375" customWidth="1"/>
    <col min="5" max="5" width="15.28515625" customWidth="1"/>
    <col min="6" max="6" width="22" bestFit="1" customWidth="1"/>
    <col min="7" max="7" width="15.42578125" customWidth="1"/>
    <col min="8" max="8" width="21.4257812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13</v>
      </c>
      <c r="C1" s="259"/>
      <c r="D1" s="259"/>
      <c r="E1" s="260"/>
      <c r="F1" s="103"/>
      <c r="G1" s="73"/>
      <c r="H1" s="73"/>
      <c r="I1" s="104"/>
      <c r="J1" s="261" t="s">
        <v>320</v>
      </c>
      <c r="K1" s="262"/>
      <c r="L1" s="267" t="s">
        <v>321</v>
      </c>
      <c r="M1" s="262"/>
      <c r="N1" s="261" t="s">
        <v>14</v>
      </c>
      <c r="O1" s="262"/>
      <c r="P1" s="261" t="s">
        <v>15</v>
      </c>
      <c r="Q1" s="262"/>
    </row>
    <row r="2" spans="1:19" ht="19.5" customHeight="1" x14ac:dyDescent="0.25">
      <c r="A2" s="273" t="s">
        <v>1</v>
      </c>
      <c r="B2" s="274"/>
      <c r="C2" s="108"/>
      <c r="D2" s="110"/>
      <c r="E2" s="111"/>
      <c r="F2" s="105"/>
      <c r="G2" s="105"/>
      <c r="H2" s="73"/>
      <c r="I2" s="104"/>
      <c r="J2" s="263"/>
      <c r="K2" s="264"/>
      <c r="L2" s="263"/>
      <c r="M2" s="264"/>
      <c r="N2" s="263"/>
      <c r="O2" s="264"/>
      <c r="P2" s="263"/>
      <c r="Q2" s="264"/>
    </row>
    <row r="3" spans="1:19" ht="42.75" customHeight="1" x14ac:dyDescent="0.25">
      <c r="A3" s="91"/>
      <c r="B3" s="275" t="s">
        <v>336</v>
      </c>
      <c r="C3" s="276"/>
      <c r="D3" s="113" t="s">
        <v>2</v>
      </c>
      <c r="E3" s="111"/>
      <c r="F3" s="106"/>
      <c r="G3" s="105"/>
      <c r="H3" s="73"/>
      <c r="I3" s="104"/>
      <c r="J3" s="263"/>
      <c r="K3" s="264"/>
      <c r="L3" s="263"/>
      <c r="M3" s="264"/>
      <c r="N3" s="263"/>
      <c r="O3" s="264"/>
      <c r="P3" s="263"/>
      <c r="Q3" s="264"/>
    </row>
    <row r="4" spans="1:19" ht="42.75" x14ac:dyDescent="0.25">
      <c r="A4" s="125" t="s">
        <v>3</v>
      </c>
      <c r="B4" s="125" t="s">
        <v>4</v>
      </c>
      <c r="C4" s="125" t="s">
        <v>5</v>
      </c>
      <c r="D4" s="125" t="s">
        <v>6</v>
      </c>
      <c r="E4" s="126" t="s">
        <v>7</v>
      </c>
      <c r="F4" s="125" t="s">
        <v>28</v>
      </c>
      <c r="G4" s="127" t="s">
        <v>9</v>
      </c>
      <c r="H4" s="128" t="s">
        <v>16</v>
      </c>
      <c r="I4" s="129" t="s">
        <v>10</v>
      </c>
      <c r="J4" s="263"/>
      <c r="K4" s="264"/>
      <c r="L4" s="263"/>
      <c r="M4" s="264"/>
      <c r="N4" s="263"/>
      <c r="O4" s="264"/>
      <c r="P4" s="263"/>
      <c r="Q4" s="264"/>
    </row>
    <row r="5" spans="1:19" s="8" customFormat="1" ht="15.75" thickBot="1" x14ac:dyDescent="0.3">
      <c r="A5" s="307" t="s">
        <v>104</v>
      </c>
      <c r="B5" s="308"/>
      <c r="C5" s="308"/>
      <c r="D5" s="308"/>
      <c r="E5" s="308"/>
      <c r="F5" s="308"/>
      <c r="G5" s="308"/>
      <c r="H5" s="308"/>
      <c r="I5" s="308"/>
      <c r="J5" s="265"/>
      <c r="K5" s="266"/>
      <c r="L5" s="265"/>
      <c r="M5" s="266"/>
      <c r="N5" s="265"/>
      <c r="O5" s="266"/>
      <c r="P5" s="265"/>
      <c r="Q5" s="266"/>
      <c r="R5"/>
      <c r="S5"/>
    </row>
    <row r="6" spans="1:19" ht="57.75" x14ac:dyDescent="0.25">
      <c r="A6" s="91">
        <v>1</v>
      </c>
      <c r="B6" s="98" t="s">
        <v>105</v>
      </c>
      <c r="C6" s="99" t="s">
        <v>106</v>
      </c>
      <c r="D6" s="99" t="s">
        <v>107</v>
      </c>
      <c r="E6" s="100">
        <v>12600000</v>
      </c>
      <c r="F6" s="92"/>
      <c r="G6" s="182">
        <f>SUM(J6:Q6)</f>
        <v>30.2</v>
      </c>
      <c r="H6" s="176">
        <v>6000000</v>
      </c>
      <c r="I6" s="174"/>
      <c r="J6" s="319">
        <v>10</v>
      </c>
      <c r="K6" s="319"/>
      <c r="L6" s="294">
        <v>10</v>
      </c>
      <c r="M6" s="295"/>
      <c r="N6" s="319">
        <v>5.2</v>
      </c>
      <c r="O6" s="294"/>
      <c r="P6" s="319">
        <v>5</v>
      </c>
      <c r="Q6" s="319"/>
    </row>
    <row r="7" spans="1:19" ht="57.75" x14ac:dyDescent="0.25">
      <c r="A7" s="91">
        <v>2</v>
      </c>
      <c r="B7" s="98" t="s">
        <v>108</v>
      </c>
      <c r="C7" s="99" t="s">
        <v>109</v>
      </c>
      <c r="D7" s="99" t="s">
        <v>110</v>
      </c>
      <c r="E7" s="100">
        <v>4800000</v>
      </c>
      <c r="F7" s="92"/>
      <c r="G7" s="182">
        <f t="shared" ref="G7:G13" si="0">SUM(J7:Q7)</f>
        <v>54.5</v>
      </c>
      <c r="H7" s="176">
        <v>2000000</v>
      </c>
      <c r="I7" s="174"/>
      <c r="J7" s="294">
        <v>10.166666666666666</v>
      </c>
      <c r="K7" s="295"/>
      <c r="L7" s="294">
        <v>28</v>
      </c>
      <c r="M7" s="295"/>
      <c r="N7" s="294">
        <v>12</v>
      </c>
      <c r="O7" s="295"/>
      <c r="P7" s="426">
        <v>4.333333333333333</v>
      </c>
      <c r="Q7" s="427"/>
    </row>
    <row r="8" spans="1:19" ht="57.75" x14ac:dyDescent="0.25">
      <c r="A8" s="91">
        <v>3</v>
      </c>
      <c r="B8" s="98" t="s">
        <v>111</v>
      </c>
      <c r="C8" s="99" t="s">
        <v>112</v>
      </c>
      <c r="D8" s="99" t="s">
        <v>113</v>
      </c>
      <c r="E8" s="100">
        <v>30000000</v>
      </c>
      <c r="F8" s="92"/>
      <c r="G8" s="182">
        <f t="shared" si="0"/>
        <v>71.166666666666671</v>
      </c>
      <c r="H8" s="176">
        <v>18000000</v>
      </c>
      <c r="I8" s="174"/>
      <c r="J8" s="294">
        <v>18</v>
      </c>
      <c r="K8" s="295"/>
      <c r="L8" s="294">
        <v>30</v>
      </c>
      <c r="M8" s="295"/>
      <c r="N8" s="426">
        <v>15</v>
      </c>
      <c r="O8" s="427"/>
      <c r="P8" s="294">
        <v>8.1666666666666661</v>
      </c>
      <c r="Q8" s="295"/>
    </row>
    <row r="9" spans="1:19" ht="57.75" x14ac:dyDescent="0.25">
      <c r="A9" s="91">
        <v>4</v>
      </c>
      <c r="B9" s="98" t="s">
        <v>114</v>
      </c>
      <c r="C9" s="99" t="s">
        <v>115</v>
      </c>
      <c r="D9" s="99" t="s">
        <v>116</v>
      </c>
      <c r="E9" s="100">
        <v>30000000</v>
      </c>
      <c r="F9" s="92"/>
      <c r="G9" s="182">
        <f t="shared" si="0"/>
        <v>69.666666666666671</v>
      </c>
      <c r="H9" s="176">
        <v>20000000</v>
      </c>
      <c r="I9" s="174"/>
      <c r="J9" s="294">
        <v>18</v>
      </c>
      <c r="K9" s="295"/>
      <c r="L9" s="294">
        <v>30</v>
      </c>
      <c r="M9" s="295"/>
      <c r="N9" s="426">
        <v>15</v>
      </c>
      <c r="O9" s="427"/>
      <c r="P9" s="294">
        <v>6.666666666666667</v>
      </c>
      <c r="Q9" s="295"/>
    </row>
    <row r="10" spans="1:19" ht="53.25" customHeight="1" x14ac:dyDescent="0.25">
      <c r="A10" s="91">
        <v>5</v>
      </c>
      <c r="B10" s="98" t="s">
        <v>117</v>
      </c>
      <c r="C10" s="99" t="s">
        <v>118</v>
      </c>
      <c r="D10" s="99" t="s">
        <v>119</v>
      </c>
      <c r="E10" s="100">
        <v>25000000</v>
      </c>
      <c r="F10" s="92"/>
      <c r="G10" s="182">
        <f t="shared" si="0"/>
        <v>72</v>
      </c>
      <c r="H10" s="176">
        <v>20000000</v>
      </c>
      <c r="I10" s="174"/>
      <c r="J10" s="428">
        <v>18</v>
      </c>
      <c r="K10" s="429"/>
      <c r="L10" s="428">
        <v>30</v>
      </c>
      <c r="M10" s="429"/>
      <c r="N10" s="428">
        <v>14</v>
      </c>
      <c r="O10" s="429"/>
      <c r="P10" s="428">
        <v>10</v>
      </c>
      <c r="Q10" s="429"/>
    </row>
    <row r="11" spans="1:19" ht="54.75" customHeight="1" x14ac:dyDescent="0.25">
      <c r="A11" s="91">
        <v>6</v>
      </c>
      <c r="B11" s="98" t="s">
        <v>120</v>
      </c>
      <c r="C11" s="99" t="s">
        <v>121</v>
      </c>
      <c r="D11" s="99" t="s">
        <v>122</v>
      </c>
      <c r="E11" s="100">
        <v>7915000</v>
      </c>
      <c r="F11" s="92"/>
      <c r="G11" s="182">
        <f t="shared" si="0"/>
        <v>60</v>
      </c>
      <c r="H11" s="176">
        <v>1500000</v>
      </c>
      <c r="I11" s="174"/>
      <c r="J11" s="319">
        <v>16</v>
      </c>
      <c r="K11" s="319"/>
      <c r="L11" s="319">
        <v>26</v>
      </c>
      <c r="M11" s="319"/>
      <c r="N11" s="319">
        <v>10</v>
      </c>
      <c r="O11" s="319"/>
      <c r="P11" s="319">
        <v>8</v>
      </c>
      <c r="Q11" s="319"/>
    </row>
    <row r="12" spans="1:19" ht="60" customHeight="1" x14ac:dyDescent="0.25">
      <c r="A12" s="91">
        <v>7</v>
      </c>
      <c r="B12" s="98" t="s">
        <v>123</v>
      </c>
      <c r="C12" s="99" t="s">
        <v>124</v>
      </c>
      <c r="D12" s="99" t="s">
        <v>125</v>
      </c>
      <c r="E12" s="100">
        <v>29405416</v>
      </c>
      <c r="F12" s="92"/>
      <c r="G12" s="182">
        <f t="shared" si="0"/>
        <v>71</v>
      </c>
      <c r="H12" s="176">
        <v>14000000</v>
      </c>
      <c r="I12" s="174"/>
      <c r="J12" s="319">
        <v>16</v>
      </c>
      <c r="K12" s="319"/>
      <c r="L12" s="319">
        <v>31</v>
      </c>
      <c r="M12" s="319"/>
      <c r="N12" s="319">
        <v>14</v>
      </c>
      <c r="O12" s="319"/>
      <c r="P12" s="319">
        <v>10</v>
      </c>
      <c r="Q12" s="319"/>
    </row>
    <row r="13" spans="1:19" ht="43.5" x14ac:dyDescent="0.25">
      <c r="A13" s="157">
        <v>8</v>
      </c>
      <c r="B13" s="98" t="s">
        <v>126</v>
      </c>
      <c r="C13" s="99" t="s">
        <v>127</v>
      </c>
      <c r="D13" s="99" t="s">
        <v>128</v>
      </c>
      <c r="E13" s="100">
        <v>3000000</v>
      </c>
      <c r="F13" s="92"/>
      <c r="G13" s="182">
        <f t="shared" si="0"/>
        <v>34.833333333333336</v>
      </c>
      <c r="H13" s="177">
        <v>1500000</v>
      </c>
      <c r="I13" s="175"/>
      <c r="J13" s="319">
        <v>8.5</v>
      </c>
      <c r="K13" s="319"/>
      <c r="L13" s="319">
        <v>15.5</v>
      </c>
      <c r="M13" s="319"/>
      <c r="N13" s="319">
        <v>6.166666666666667</v>
      </c>
      <c r="O13" s="319"/>
      <c r="P13" s="319">
        <v>4.666666666666667</v>
      </c>
      <c r="Q13" s="319"/>
    </row>
    <row r="14" spans="1:19" ht="18" x14ac:dyDescent="0.25">
      <c r="A14" s="121"/>
      <c r="B14" s="423" t="s">
        <v>11</v>
      </c>
      <c r="C14" s="423"/>
      <c r="D14" s="423"/>
      <c r="E14" s="96">
        <f>SUM(E6:E13)</f>
        <v>142720416</v>
      </c>
      <c r="F14" s="94"/>
      <c r="G14" s="94"/>
      <c r="H14" s="68">
        <f>SUM(H6:H13)</f>
        <v>83000000</v>
      </c>
      <c r="I14" s="13"/>
      <c r="J14" s="281"/>
      <c r="K14" s="281"/>
      <c r="L14" s="281"/>
      <c r="M14" s="281"/>
      <c r="N14" s="281"/>
      <c r="O14" s="344"/>
      <c r="P14" s="281"/>
      <c r="Q14" s="281"/>
    </row>
    <row r="15" spans="1:19" ht="29.25" x14ac:dyDescent="0.25">
      <c r="A15" s="132"/>
      <c r="B15" s="133"/>
      <c r="C15" s="106"/>
      <c r="D15" s="106"/>
      <c r="E15" s="134"/>
      <c r="F15" s="106"/>
      <c r="G15" s="64" t="s">
        <v>12</v>
      </c>
      <c r="H15" s="140"/>
      <c r="I15" s="1"/>
      <c r="J15" s="14"/>
      <c r="K15" s="14"/>
      <c r="L15" s="14"/>
      <c r="M15" s="14"/>
      <c r="N15" s="14"/>
      <c r="O15" s="14"/>
      <c r="P15" s="14"/>
      <c r="Q15" s="14"/>
    </row>
    <row r="16" spans="1:19" x14ac:dyDescent="0.25">
      <c r="J16" s="17"/>
      <c r="K16" s="17"/>
      <c r="L16" s="17"/>
      <c r="M16" s="17"/>
      <c r="N16" s="17"/>
      <c r="O16" s="17"/>
      <c r="P16" s="17"/>
      <c r="Q16" s="17"/>
    </row>
  </sheetData>
  <mergeCells count="45">
    <mergeCell ref="B14:D14"/>
    <mergeCell ref="J14:K14"/>
    <mergeCell ref="L14:M14"/>
    <mergeCell ref="N14:O14"/>
    <mergeCell ref="P14:Q14"/>
    <mergeCell ref="J13:K13"/>
    <mergeCell ref="L13:M13"/>
    <mergeCell ref="N13:O13"/>
    <mergeCell ref="P13:Q13"/>
    <mergeCell ref="J12:K12"/>
    <mergeCell ref="L12:M12"/>
    <mergeCell ref="N12:O12"/>
    <mergeCell ref="P12:Q12"/>
    <mergeCell ref="J10:K10"/>
    <mergeCell ref="L10:M10"/>
    <mergeCell ref="N10:O10"/>
    <mergeCell ref="P10:Q10"/>
    <mergeCell ref="J11:K11"/>
    <mergeCell ref="L11:M11"/>
    <mergeCell ref="N11:O11"/>
    <mergeCell ref="P11:Q11"/>
    <mergeCell ref="J8:K8"/>
    <mergeCell ref="L8:M8"/>
    <mergeCell ref="N8:O8"/>
    <mergeCell ref="P8:Q8"/>
    <mergeCell ref="J9:K9"/>
    <mergeCell ref="L9:M9"/>
    <mergeCell ref="N9:O9"/>
    <mergeCell ref="P9:Q9"/>
    <mergeCell ref="J6:K6"/>
    <mergeCell ref="L6:M6"/>
    <mergeCell ref="N6:O6"/>
    <mergeCell ref="P6:Q6"/>
    <mergeCell ref="J7:K7"/>
    <mergeCell ref="L7:M7"/>
    <mergeCell ref="N7:O7"/>
    <mergeCell ref="P7:Q7"/>
    <mergeCell ref="B1:E1"/>
    <mergeCell ref="J1:K5"/>
    <mergeCell ref="L1:M5"/>
    <mergeCell ref="N1:O5"/>
    <mergeCell ref="P1:Q5"/>
    <mergeCell ref="A2:B2"/>
    <mergeCell ref="B3:C3"/>
    <mergeCell ref="A5:I5"/>
  </mergeCells>
  <pageMargins left="0.7" right="0.7" top="0.75" bottom="0.75" header="0.3" footer="0.3"/>
  <pageSetup paperSize="9" scale="42" fitToHeight="0" orientation="landscape"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zoomScale="70" zoomScaleNormal="70" workbookViewId="0">
      <selection activeCell="E11" sqref="E11"/>
    </sheetView>
  </sheetViews>
  <sheetFormatPr defaultRowHeight="15" x14ac:dyDescent="0.25"/>
  <cols>
    <col min="1" max="1" width="9.85546875" style="36" customWidth="1"/>
    <col min="2" max="2" width="24.5703125" customWidth="1"/>
    <col min="3" max="3" width="29.7109375" customWidth="1"/>
    <col min="4" max="4" width="23.85546875" customWidth="1"/>
    <col min="5" max="5" width="37.7109375" customWidth="1"/>
    <col min="6" max="6" width="15.28515625" customWidth="1"/>
    <col min="7" max="7" width="22" bestFit="1" customWidth="1"/>
    <col min="8" max="8" width="15.42578125" customWidth="1"/>
    <col min="9" max="9" width="21.42578125" customWidth="1"/>
    <col min="10" max="10" width="19" customWidth="1"/>
    <col min="12" max="12" width="15.42578125" customWidth="1"/>
    <col min="13" max="13" width="12.28515625" customWidth="1"/>
    <col min="14" max="14" width="18.42578125" customWidth="1"/>
    <col min="16" max="16" width="20.28515625" customWidth="1"/>
    <col min="18" max="18" width="17.42578125" customWidth="1"/>
    <col min="19" max="19" width="12.5703125" customWidth="1"/>
    <col min="20" max="20" width="15.85546875" customWidth="1"/>
  </cols>
  <sheetData>
    <row r="1" spans="1:20" ht="42" customHeight="1" x14ac:dyDescent="0.25">
      <c r="A1" s="107"/>
      <c r="B1" s="259" t="s">
        <v>13</v>
      </c>
      <c r="C1" s="259"/>
      <c r="D1" s="259"/>
      <c r="E1" s="259"/>
      <c r="F1" s="260"/>
      <c r="G1" s="103"/>
      <c r="H1" s="73"/>
      <c r="I1" s="73"/>
      <c r="J1" s="104"/>
      <c r="K1" s="261" t="s">
        <v>320</v>
      </c>
      <c r="L1" s="262"/>
      <c r="M1" s="267" t="s">
        <v>321</v>
      </c>
      <c r="N1" s="262"/>
      <c r="O1" s="261" t="s">
        <v>14</v>
      </c>
      <c r="P1" s="262"/>
      <c r="Q1" s="261" t="s">
        <v>15</v>
      </c>
      <c r="R1" s="262"/>
    </row>
    <row r="2" spans="1:20" ht="19.5" customHeight="1" x14ac:dyDescent="0.25">
      <c r="A2" s="273" t="s">
        <v>1</v>
      </c>
      <c r="B2" s="274"/>
      <c r="C2" s="108"/>
      <c r="D2" s="109"/>
      <c r="E2" s="110"/>
      <c r="F2" s="111"/>
      <c r="G2" s="105"/>
      <c r="H2" s="105"/>
      <c r="I2" s="73"/>
      <c r="J2" s="104"/>
      <c r="K2" s="263"/>
      <c r="L2" s="264"/>
      <c r="M2" s="263"/>
      <c r="N2" s="264"/>
      <c r="O2" s="263"/>
      <c r="P2" s="264"/>
      <c r="Q2" s="263"/>
      <c r="R2" s="264"/>
    </row>
    <row r="3" spans="1:20" ht="42.75" customHeight="1" x14ac:dyDescent="0.25">
      <c r="A3" s="91"/>
      <c r="B3" s="275" t="s">
        <v>336</v>
      </c>
      <c r="C3" s="276"/>
      <c r="D3" s="112"/>
      <c r="E3" s="113" t="s">
        <v>2</v>
      </c>
      <c r="F3" s="111"/>
      <c r="G3" s="106"/>
      <c r="H3" s="105"/>
      <c r="I3" s="73"/>
      <c r="J3" s="104"/>
      <c r="K3" s="263"/>
      <c r="L3" s="264"/>
      <c r="M3" s="263"/>
      <c r="N3" s="264"/>
      <c r="O3" s="263"/>
      <c r="P3" s="264"/>
      <c r="Q3" s="263"/>
      <c r="R3" s="264"/>
    </row>
    <row r="4" spans="1:20" ht="42.75" x14ac:dyDescent="0.25">
      <c r="A4" s="125" t="s">
        <v>3</v>
      </c>
      <c r="B4" s="125" t="s">
        <v>4</v>
      </c>
      <c r="C4" s="125" t="s">
        <v>5</v>
      </c>
      <c r="D4" s="125" t="s">
        <v>331</v>
      </c>
      <c r="E4" s="125" t="s">
        <v>6</v>
      </c>
      <c r="F4" s="126" t="s">
        <v>7</v>
      </c>
      <c r="G4" s="125" t="s">
        <v>28</v>
      </c>
      <c r="H4" s="127" t="s">
        <v>9</v>
      </c>
      <c r="I4" s="128" t="s">
        <v>16</v>
      </c>
      <c r="J4" s="129" t="s">
        <v>10</v>
      </c>
      <c r="K4" s="263"/>
      <c r="L4" s="264"/>
      <c r="M4" s="263"/>
      <c r="N4" s="264"/>
      <c r="O4" s="263"/>
      <c r="P4" s="264"/>
      <c r="Q4" s="263"/>
      <c r="R4" s="264"/>
    </row>
    <row r="5" spans="1:20" s="8" customFormat="1" ht="15.75" thickBot="1" x14ac:dyDescent="0.3">
      <c r="A5" s="307" t="s">
        <v>104</v>
      </c>
      <c r="B5" s="308"/>
      <c r="C5" s="308"/>
      <c r="D5" s="308"/>
      <c r="E5" s="308"/>
      <c r="F5" s="308"/>
      <c r="G5" s="308"/>
      <c r="H5" s="308"/>
      <c r="I5" s="308"/>
      <c r="J5" s="308"/>
      <c r="K5" s="265"/>
      <c r="L5" s="266"/>
      <c r="M5" s="265"/>
      <c r="N5" s="266"/>
      <c r="O5" s="265"/>
      <c r="P5" s="266"/>
      <c r="Q5" s="265"/>
      <c r="R5" s="266"/>
      <c r="S5"/>
      <c r="T5"/>
    </row>
    <row r="6" spans="1:20" ht="57.75" x14ac:dyDescent="0.25">
      <c r="A6" s="91">
        <v>1</v>
      </c>
      <c r="B6" s="98" t="s">
        <v>105</v>
      </c>
      <c r="C6" s="99" t="s">
        <v>106</v>
      </c>
      <c r="D6" s="99"/>
      <c r="E6" s="99" t="s">
        <v>107</v>
      </c>
      <c r="F6" s="100">
        <v>12600000</v>
      </c>
      <c r="G6" s="92"/>
      <c r="H6" s="94">
        <f>SUM(K6:R6)</f>
        <v>42</v>
      </c>
      <c r="I6" s="67">
        <v>6000000</v>
      </c>
      <c r="J6" s="67"/>
      <c r="K6" s="298">
        <v>10</v>
      </c>
      <c r="L6" s="298"/>
      <c r="M6" s="342">
        <v>25</v>
      </c>
      <c r="N6" s="343"/>
      <c r="O6" s="298">
        <v>3</v>
      </c>
      <c r="P6" s="342"/>
      <c r="Q6" s="298">
        <v>4</v>
      </c>
      <c r="R6" s="298"/>
    </row>
    <row r="7" spans="1:20" ht="57.75" x14ac:dyDescent="0.25">
      <c r="A7" s="91">
        <v>2</v>
      </c>
      <c r="B7" s="98" t="s">
        <v>108</v>
      </c>
      <c r="C7" s="99" t="s">
        <v>109</v>
      </c>
      <c r="D7" s="99"/>
      <c r="E7" s="99" t="s">
        <v>110</v>
      </c>
      <c r="F7" s="100">
        <v>4800000</v>
      </c>
      <c r="G7" s="92"/>
      <c r="H7" s="94">
        <f t="shared" ref="H7:H13" si="0">SUM(K7:R7)</f>
        <v>55</v>
      </c>
      <c r="I7" s="67">
        <v>2000000</v>
      </c>
      <c r="J7" s="67"/>
      <c r="K7" s="316">
        <v>14</v>
      </c>
      <c r="L7" s="317"/>
      <c r="M7" s="316">
        <v>25</v>
      </c>
      <c r="N7" s="317"/>
      <c r="O7" s="316">
        <v>10</v>
      </c>
      <c r="P7" s="317"/>
      <c r="Q7" s="430">
        <v>6</v>
      </c>
      <c r="R7" s="431"/>
    </row>
    <row r="8" spans="1:20" ht="57.75" x14ac:dyDescent="0.25">
      <c r="A8" s="91">
        <v>3</v>
      </c>
      <c r="B8" s="98" t="s">
        <v>111</v>
      </c>
      <c r="C8" s="99" t="s">
        <v>112</v>
      </c>
      <c r="D8" s="99"/>
      <c r="E8" s="99" t="s">
        <v>113</v>
      </c>
      <c r="F8" s="100">
        <v>30000000</v>
      </c>
      <c r="G8" s="92"/>
      <c r="H8" s="94">
        <f t="shared" si="0"/>
        <v>70</v>
      </c>
      <c r="I8" s="67">
        <v>23000000</v>
      </c>
      <c r="J8" s="67"/>
      <c r="K8" s="316">
        <v>14</v>
      </c>
      <c r="L8" s="317"/>
      <c r="M8" s="316">
        <v>40</v>
      </c>
      <c r="N8" s="317"/>
      <c r="O8" s="430">
        <v>8</v>
      </c>
      <c r="P8" s="431"/>
      <c r="Q8" s="316">
        <v>8</v>
      </c>
      <c r="R8" s="317"/>
    </row>
    <row r="9" spans="1:20" ht="57.75" x14ac:dyDescent="0.25">
      <c r="A9" s="91">
        <v>4</v>
      </c>
      <c r="B9" s="98" t="s">
        <v>114</v>
      </c>
      <c r="C9" s="99" t="s">
        <v>115</v>
      </c>
      <c r="D9" s="99"/>
      <c r="E9" s="99" t="s">
        <v>116</v>
      </c>
      <c r="F9" s="100">
        <v>30000000</v>
      </c>
      <c r="G9" s="92"/>
      <c r="H9" s="94">
        <f t="shared" si="0"/>
        <v>70</v>
      </c>
      <c r="I9" s="67">
        <v>23000000</v>
      </c>
      <c r="J9" s="67"/>
      <c r="K9" s="316">
        <v>14</v>
      </c>
      <c r="L9" s="317"/>
      <c r="M9" s="316">
        <v>40</v>
      </c>
      <c r="N9" s="317"/>
      <c r="O9" s="430">
        <v>9</v>
      </c>
      <c r="P9" s="431"/>
      <c r="Q9" s="316">
        <v>7</v>
      </c>
      <c r="R9" s="317"/>
    </row>
    <row r="10" spans="1:20" ht="78.75" customHeight="1" x14ac:dyDescent="0.25">
      <c r="A10" s="91">
        <v>5</v>
      </c>
      <c r="B10" s="98" t="s">
        <v>117</v>
      </c>
      <c r="C10" s="99" t="s">
        <v>118</v>
      </c>
      <c r="D10" s="99"/>
      <c r="E10" s="99" t="s">
        <v>119</v>
      </c>
      <c r="F10" s="100">
        <v>25000000</v>
      </c>
      <c r="G10" s="92"/>
      <c r="H10" s="94">
        <f t="shared" si="0"/>
        <v>73</v>
      </c>
      <c r="I10" s="67">
        <v>23000000</v>
      </c>
      <c r="J10" s="67"/>
      <c r="K10" s="316">
        <v>18</v>
      </c>
      <c r="L10" s="317"/>
      <c r="M10" s="316">
        <v>38</v>
      </c>
      <c r="N10" s="317"/>
      <c r="O10" s="316">
        <v>8</v>
      </c>
      <c r="P10" s="317"/>
      <c r="Q10" s="316">
        <v>9</v>
      </c>
      <c r="R10" s="317"/>
    </row>
    <row r="11" spans="1:20" ht="76.5" customHeight="1" x14ac:dyDescent="0.25">
      <c r="A11" s="91">
        <v>6</v>
      </c>
      <c r="B11" s="98" t="s">
        <v>120</v>
      </c>
      <c r="C11" s="99" t="s">
        <v>121</v>
      </c>
      <c r="D11" s="99"/>
      <c r="E11" s="99" t="s">
        <v>122</v>
      </c>
      <c r="F11" s="100">
        <v>7715750</v>
      </c>
      <c r="G11" s="92"/>
      <c r="H11" s="94">
        <f t="shared" si="0"/>
        <v>53</v>
      </c>
      <c r="I11" s="67">
        <v>3000000</v>
      </c>
      <c r="J11" s="67"/>
      <c r="K11" s="280">
        <v>13</v>
      </c>
      <c r="L11" s="280"/>
      <c r="M11" s="280">
        <v>27</v>
      </c>
      <c r="N11" s="280"/>
      <c r="O11" s="280">
        <v>10</v>
      </c>
      <c r="P11" s="280"/>
      <c r="Q11" s="280">
        <v>3</v>
      </c>
      <c r="R11" s="280"/>
    </row>
    <row r="12" spans="1:20" ht="74.25" customHeight="1" x14ac:dyDescent="0.25">
      <c r="A12" s="91">
        <v>7</v>
      </c>
      <c r="B12" s="98" t="s">
        <v>123</v>
      </c>
      <c r="C12" s="99" t="s">
        <v>124</v>
      </c>
      <c r="D12" s="99"/>
      <c r="E12" s="99" t="s">
        <v>125</v>
      </c>
      <c r="F12" s="100">
        <v>29405416</v>
      </c>
      <c r="G12" s="92"/>
      <c r="H12" s="94">
        <f t="shared" si="0"/>
        <v>61</v>
      </c>
      <c r="I12" s="67">
        <v>10000000</v>
      </c>
      <c r="J12" s="67"/>
      <c r="K12" s="280">
        <v>18</v>
      </c>
      <c r="L12" s="280"/>
      <c r="M12" s="280">
        <v>27</v>
      </c>
      <c r="N12" s="280"/>
      <c r="O12" s="280">
        <v>9</v>
      </c>
      <c r="P12" s="280"/>
      <c r="Q12" s="280">
        <v>7</v>
      </c>
      <c r="R12" s="280"/>
    </row>
    <row r="13" spans="1:20" ht="43.5" x14ac:dyDescent="0.25">
      <c r="A13" s="157">
        <v>8</v>
      </c>
      <c r="B13" s="98" t="s">
        <v>126</v>
      </c>
      <c r="C13" s="99" t="s">
        <v>127</v>
      </c>
      <c r="D13" s="99"/>
      <c r="E13" s="99" t="s">
        <v>128</v>
      </c>
      <c r="F13" s="100">
        <v>3000000</v>
      </c>
      <c r="G13" s="92"/>
      <c r="H13" s="94">
        <f t="shared" si="0"/>
        <v>39</v>
      </c>
      <c r="I13" s="80">
        <v>0</v>
      </c>
      <c r="J13" s="80"/>
      <c r="K13" s="280">
        <v>12</v>
      </c>
      <c r="L13" s="280"/>
      <c r="M13" s="280">
        <v>15</v>
      </c>
      <c r="N13" s="280"/>
      <c r="O13" s="280">
        <v>8</v>
      </c>
      <c r="P13" s="280"/>
      <c r="Q13" s="280">
        <v>4</v>
      </c>
      <c r="R13" s="280"/>
    </row>
    <row r="14" spans="1:20" ht="18.75" x14ac:dyDescent="0.3">
      <c r="A14" s="121"/>
      <c r="B14" s="423" t="s">
        <v>11</v>
      </c>
      <c r="C14" s="423"/>
      <c r="D14" s="423"/>
      <c r="E14" s="423"/>
      <c r="F14" s="96">
        <f>SUM(F6:F13)</f>
        <v>142521166</v>
      </c>
      <c r="G14" s="94"/>
      <c r="H14" s="94"/>
      <c r="I14" s="159"/>
      <c r="J14" s="159"/>
      <c r="K14" s="432"/>
      <c r="L14" s="432"/>
      <c r="M14" s="432"/>
      <c r="N14" s="432"/>
      <c r="O14" s="432"/>
      <c r="P14" s="433"/>
      <c r="Q14" s="432"/>
      <c r="R14" s="432"/>
    </row>
    <row r="15" spans="1:20" ht="30" x14ac:dyDescent="0.3">
      <c r="A15" s="132"/>
      <c r="B15" s="133"/>
      <c r="C15" s="106"/>
      <c r="D15" s="106"/>
      <c r="E15" s="106"/>
      <c r="F15" s="134"/>
      <c r="G15" s="106"/>
      <c r="H15" s="64" t="s">
        <v>12</v>
      </c>
      <c r="I15" s="68">
        <f>SUM(I6:I14)</f>
        <v>90000000</v>
      </c>
      <c r="J15" s="160"/>
      <c r="K15" s="161"/>
      <c r="L15" s="161"/>
      <c r="M15" s="161"/>
      <c r="N15" s="161"/>
      <c r="O15" s="161"/>
      <c r="P15" s="161"/>
      <c r="Q15" s="161"/>
      <c r="R15" s="161"/>
    </row>
    <row r="16" spans="1:20" x14ac:dyDescent="0.25">
      <c r="A16" s="142"/>
      <c r="B16" s="131"/>
      <c r="C16" s="131"/>
      <c r="D16" s="131"/>
      <c r="E16" s="131"/>
      <c r="F16" s="131"/>
      <c r="G16" s="131"/>
      <c r="H16" s="131"/>
      <c r="K16" s="17"/>
      <c r="L16" s="17"/>
      <c r="M16" s="17"/>
      <c r="N16" s="17"/>
      <c r="O16" s="17"/>
      <c r="P16" s="17"/>
      <c r="Q16" s="17"/>
      <c r="R16" s="17"/>
    </row>
  </sheetData>
  <mergeCells count="45">
    <mergeCell ref="B14:E14"/>
    <mergeCell ref="K14:L14"/>
    <mergeCell ref="M14:N14"/>
    <mergeCell ref="O14:P14"/>
    <mergeCell ref="Q14:R14"/>
    <mergeCell ref="K12:L12"/>
    <mergeCell ref="M12:N12"/>
    <mergeCell ref="O12:P12"/>
    <mergeCell ref="Q12:R12"/>
    <mergeCell ref="K13:L13"/>
    <mergeCell ref="M13:N13"/>
    <mergeCell ref="O13:P13"/>
    <mergeCell ref="Q13:R13"/>
    <mergeCell ref="K10:L10"/>
    <mergeCell ref="M10:N10"/>
    <mergeCell ref="O10:P10"/>
    <mergeCell ref="Q10:R10"/>
    <mergeCell ref="K11:L11"/>
    <mergeCell ref="M11:N11"/>
    <mergeCell ref="O11:P11"/>
    <mergeCell ref="Q11:R11"/>
    <mergeCell ref="K8:L8"/>
    <mergeCell ref="M8:N8"/>
    <mergeCell ref="O8:P8"/>
    <mergeCell ref="Q8:R8"/>
    <mergeCell ref="K9:L9"/>
    <mergeCell ref="M9:N9"/>
    <mergeCell ref="O9:P9"/>
    <mergeCell ref="Q9:R9"/>
    <mergeCell ref="K6:L6"/>
    <mergeCell ref="M6:N6"/>
    <mergeCell ref="O6:P6"/>
    <mergeCell ref="Q6:R6"/>
    <mergeCell ref="K7:L7"/>
    <mergeCell ref="M7:N7"/>
    <mergeCell ref="O7:P7"/>
    <mergeCell ref="Q7:R7"/>
    <mergeCell ref="B1:F1"/>
    <mergeCell ref="K1:L5"/>
    <mergeCell ref="M1:N5"/>
    <mergeCell ref="O1:P5"/>
    <mergeCell ref="Q1:R5"/>
    <mergeCell ref="A2:B2"/>
    <mergeCell ref="B3:C3"/>
    <mergeCell ref="A5:J5"/>
  </mergeCells>
  <pageMargins left="0.7" right="0.7" top="0.75" bottom="0.75" header="0.3" footer="0.3"/>
  <pageSetup paperSize="9" scale="3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zoomScale="70" zoomScaleNormal="70" workbookViewId="0">
      <selection activeCell="L35" sqref="L35:M35"/>
    </sheetView>
  </sheetViews>
  <sheetFormatPr defaultColWidth="9.140625" defaultRowHeight="15" x14ac:dyDescent="0.25"/>
  <cols>
    <col min="1" max="1" width="9.140625" style="40" customWidth="1"/>
    <col min="2" max="2" width="31.5703125" style="15" customWidth="1"/>
    <col min="3" max="3" width="36.85546875" style="15" customWidth="1"/>
    <col min="4" max="4" width="32.140625" style="15" customWidth="1"/>
    <col min="5" max="5" width="15.7109375" style="41" customWidth="1"/>
    <col min="6" max="6" width="27.5703125" style="15" customWidth="1"/>
    <col min="7" max="7" width="14.28515625" style="15" customWidth="1"/>
    <col min="8" max="8" width="23.28515625" style="15" customWidth="1"/>
    <col min="9" max="9" width="17" style="15" customWidth="1"/>
    <col min="10" max="19" width="9.140625" style="15"/>
    <col min="20" max="23" width="9.140625" style="39"/>
    <col min="24" max="16384" width="9.140625" style="15"/>
  </cols>
  <sheetData>
    <row r="1" spans="1:23" x14ac:dyDescent="0.25">
      <c r="A1" s="107"/>
      <c r="B1" s="259" t="s">
        <v>20</v>
      </c>
      <c r="C1" s="259"/>
      <c r="D1" s="259"/>
      <c r="E1" s="260"/>
      <c r="F1" s="103"/>
      <c r="G1" s="73"/>
      <c r="H1" s="73"/>
      <c r="I1" s="104"/>
      <c r="J1" s="261" t="s">
        <v>21</v>
      </c>
      <c r="K1" s="262"/>
      <c r="L1" s="267" t="s">
        <v>22</v>
      </c>
      <c r="M1" s="262"/>
      <c r="N1" s="261" t="s">
        <v>23</v>
      </c>
      <c r="O1" s="268"/>
      <c r="P1" s="261" t="s">
        <v>325</v>
      </c>
      <c r="Q1" s="262"/>
      <c r="R1" s="261" t="s">
        <v>24</v>
      </c>
      <c r="S1" s="262"/>
    </row>
    <row r="2" spans="1:23" ht="15" customHeight="1" x14ac:dyDescent="0.25">
      <c r="A2" s="273" t="s">
        <v>1</v>
      </c>
      <c r="B2" s="274"/>
      <c r="C2" s="108"/>
      <c r="D2" s="110"/>
      <c r="E2" s="111"/>
      <c r="F2" s="105"/>
      <c r="G2" s="105"/>
      <c r="H2" s="73"/>
      <c r="I2" s="104"/>
      <c r="J2" s="263"/>
      <c r="K2" s="264"/>
      <c r="L2" s="263"/>
      <c r="M2" s="264"/>
      <c r="N2" s="269"/>
      <c r="O2" s="270"/>
      <c r="P2" s="263"/>
      <c r="Q2" s="264"/>
      <c r="R2" s="263"/>
      <c r="S2" s="264"/>
    </row>
    <row r="3" spans="1:23" ht="76.5" customHeight="1" x14ac:dyDescent="0.25">
      <c r="A3" s="91"/>
      <c r="B3" s="275" t="s">
        <v>334</v>
      </c>
      <c r="C3" s="276"/>
      <c r="D3" s="113" t="s">
        <v>2</v>
      </c>
      <c r="E3" s="111"/>
      <c r="F3" s="106"/>
      <c r="G3" s="105"/>
      <c r="H3" s="73"/>
      <c r="I3" s="104"/>
      <c r="J3" s="263"/>
      <c r="K3" s="264"/>
      <c r="L3" s="263"/>
      <c r="M3" s="264"/>
      <c r="N3" s="269"/>
      <c r="O3" s="270"/>
      <c r="P3" s="263"/>
      <c r="Q3" s="264"/>
      <c r="R3" s="263"/>
      <c r="S3" s="264"/>
    </row>
    <row r="4" spans="1:23" ht="57" x14ac:dyDescent="0.25">
      <c r="A4" s="114" t="s">
        <v>3</v>
      </c>
      <c r="B4" s="114" t="s">
        <v>4</v>
      </c>
      <c r="C4" s="114" t="s">
        <v>5</v>
      </c>
      <c r="D4" s="114" t="s">
        <v>6</v>
      </c>
      <c r="E4" s="115" t="s">
        <v>7</v>
      </c>
      <c r="F4" s="114" t="s">
        <v>8</v>
      </c>
      <c r="G4" s="116" t="s">
        <v>9</v>
      </c>
      <c r="H4" s="117" t="s">
        <v>42</v>
      </c>
      <c r="I4" s="118" t="s">
        <v>10</v>
      </c>
      <c r="J4" s="263"/>
      <c r="K4" s="264"/>
      <c r="L4" s="263"/>
      <c r="M4" s="264"/>
      <c r="N4" s="269"/>
      <c r="O4" s="270"/>
      <c r="P4" s="263"/>
      <c r="Q4" s="264"/>
      <c r="R4" s="263"/>
      <c r="S4" s="264"/>
    </row>
    <row r="5" spans="1:23" s="19" customFormat="1" ht="16.5" customHeight="1" thickBot="1" x14ac:dyDescent="0.3">
      <c r="A5" s="277" t="s">
        <v>36</v>
      </c>
      <c r="B5" s="278"/>
      <c r="C5" s="278"/>
      <c r="D5" s="278"/>
      <c r="E5" s="278"/>
      <c r="F5" s="278"/>
      <c r="G5" s="278"/>
      <c r="H5" s="278"/>
      <c r="I5" s="278"/>
      <c r="J5" s="265"/>
      <c r="K5" s="266"/>
      <c r="L5" s="265"/>
      <c r="M5" s="266"/>
      <c r="N5" s="271"/>
      <c r="O5" s="272"/>
      <c r="P5" s="265"/>
      <c r="Q5" s="266"/>
      <c r="R5" s="265"/>
      <c r="S5" s="266"/>
      <c r="T5" s="39"/>
      <c r="U5" s="39"/>
      <c r="V5" s="39"/>
      <c r="W5" s="39"/>
    </row>
    <row r="6" spans="1:23" s="19" customFormat="1" ht="72" x14ac:dyDescent="0.25">
      <c r="A6" s="89">
        <v>1</v>
      </c>
      <c r="B6" s="95" t="s">
        <v>205</v>
      </c>
      <c r="C6" s="95" t="s">
        <v>57</v>
      </c>
      <c r="D6" s="95" t="s">
        <v>58</v>
      </c>
      <c r="E6" s="97">
        <v>33000000</v>
      </c>
      <c r="F6" s="90" t="s">
        <v>333</v>
      </c>
      <c r="G6" s="94">
        <f>SUM(J6:S6)</f>
        <v>0</v>
      </c>
      <c r="H6" s="74">
        <v>0</v>
      </c>
      <c r="I6" s="74" t="s">
        <v>329</v>
      </c>
      <c r="J6" s="286">
        <v>0</v>
      </c>
      <c r="K6" s="286"/>
      <c r="L6" s="286">
        <v>0</v>
      </c>
      <c r="M6" s="286"/>
      <c r="N6" s="286">
        <v>0</v>
      </c>
      <c r="O6" s="286"/>
      <c r="P6" s="286">
        <v>0</v>
      </c>
      <c r="Q6" s="286"/>
      <c r="R6" s="286">
        <v>0</v>
      </c>
      <c r="S6" s="286"/>
      <c r="T6" s="39"/>
      <c r="U6" s="39"/>
      <c r="V6" s="39"/>
      <c r="W6" s="39"/>
    </row>
    <row r="7" spans="1:23" s="19" customFormat="1" ht="66" customHeight="1" x14ac:dyDescent="0.25">
      <c r="A7" s="91">
        <v>2</v>
      </c>
      <c r="B7" s="98" t="s">
        <v>206</v>
      </c>
      <c r="C7" s="99" t="s">
        <v>207</v>
      </c>
      <c r="D7" s="99" t="s">
        <v>208</v>
      </c>
      <c r="E7" s="100">
        <v>13879700</v>
      </c>
      <c r="F7" s="92"/>
      <c r="G7" s="94">
        <f t="shared" ref="G7:G35" si="0">SUM(J7:S7)</f>
        <v>46</v>
      </c>
      <c r="H7" s="67">
        <v>3000000</v>
      </c>
      <c r="I7" s="74"/>
      <c r="J7" s="287">
        <v>5</v>
      </c>
      <c r="K7" s="287"/>
      <c r="L7" s="287">
        <v>24</v>
      </c>
      <c r="M7" s="287"/>
      <c r="N7" s="287">
        <v>5</v>
      </c>
      <c r="O7" s="287"/>
      <c r="P7" s="287">
        <v>6</v>
      </c>
      <c r="Q7" s="287"/>
      <c r="R7" s="287">
        <v>6</v>
      </c>
      <c r="S7" s="287"/>
      <c r="T7" s="39"/>
      <c r="U7" s="39"/>
      <c r="V7" s="39"/>
      <c r="W7" s="39"/>
    </row>
    <row r="8" spans="1:23" s="19" customFormat="1" ht="72" x14ac:dyDescent="0.25">
      <c r="A8" s="91">
        <v>3</v>
      </c>
      <c r="B8" s="98" t="s">
        <v>209</v>
      </c>
      <c r="C8" s="99" t="s">
        <v>210</v>
      </c>
      <c r="D8" s="99" t="s">
        <v>211</v>
      </c>
      <c r="E8" s="100">
        <v>7010000</v>
      </c>
      <c r="F8" s="92"/>
      <c r="G8" s="94">
        <f t="shared" si="0"/>
        <v>76</v>
      </c>
      <c r="H8" s="67">
        <v>6000000</v>
      </c>
      <c r="I8" s="74"/>
      <c r="J8" s="287">
        <v>7</v>
      </c>
      <c r="K8" s="287"/>
      <c r="L8" s="287">
        <v>42</v>
      </c>
      <c r="M8" s="287"/>
      <c r="N8" s="287">
        <v>10</v>
      </c>
      <c r="O8" s="287"/>
      <c r="P8" s="287">
        <v>8</v>
      </c>
      <c r="Q8" s="287"/>
      <c r="R8" s="287">
        <v>9</v>
      </c>
      <c r="S8" s="287"/>
      <c r="T8" s="39"/>
      <c r="U8" s="39"/>
      <c r="V8" s="39"/>
      <c r="W8" s="39"/>
    </row>
    <row r="9" spans="1:23" ht="57.75" x14ac:dyDescent="0.25">
      <c r="A9" s="93">
        <v>4</v>
      </c>
      <c r="B9" s="98" t="s">
        <v>212</v>
      </c>
      <c r="C9" s="99" t="s">
        <v>213</v>
      </c>
      <c r="D9" s="99" t="s">
        <v>214</v>
      </c>
      <c r="E9" s="100">
        <v>6000000</v>
      </c>
      <c r="F9" s="92"/>
      <c r="G9" s="94">
        <f t="shared" si="0"/>
        <v>49</v>
      </c>
      <c r="H9" s="76">
        <v>3000000</v>
      </c>
      <c r="I9" s="75"/>
      <c r="J9" s="287">
        <v>6</v>
      </c>
      <c r="K9" s="287"/>
      <c r="L9" s="287">
        <v>25</v>
      </c>
      <c r="M9" s="287"/>
      <c r="N9" s="287">
        <v>6</v>
      </c>
      <c r="O9" s="287"/>
      <c r="P9" s="287">
        <v>6</v>
      </c>
      <c r="Q9" s="287"/>
      <c r="R9" s="287">
        <v>6</v>
      </c>
      <c r="S9" s="287"/>
    </row>
    <row r="10" spans="1:23" s="19" customFormat="1" ht="72" x14ac:dyDescent="0.25">
      <c r="A10" s="91">
        <v>5</v>
      </c>
      <c r="B10" s="98" t="s">
        <v>215</v>
      </c>
      <c r="C10" s="99" t="s">
        <v>216</v>
      </c>
      <c r="D10" s="99" t="s">
        <v>217</v>
      </c>
      <c r="E10" s="100">
        <v>9000000</v>
      </c>
      <c r="F10" s="92"/>
      <c r="G10" s="94">
        <f t="shared" si="0"/>
        <v>49</v>
      </c>
      <c r="H10" s="76">
        <v>5000000</v>
      </c>
      <c r="I10" s="75"/>
      <c r="J10" s="287">
        <v>6</v>
      </c>
      <c r="K10" s="287"/>
      <c r="L10" s="287">
        <v>26</v>
      </c>
      <c r="M10" s="287"/>
      <c r="N10" s="287">
        <v>6</v>
      </c>
      <c r="O10" s="287"/>
      <c r="P10" s="287">
        <v>6</v>
      </c>
      <c r="Q10" s="287"/>
      <c r="R10" s="287">
        <v>5</v>
      </c>
      <c r="S10" s="287"/>
      <c r="T10" s="39"/>
      <c r="U10" s="39"/>
      <c r="V10" s="39"/>
      <c r="W10" s="39"/>
    </row>
    <row r="11" spans="1:23" s="19" customFormat="1" ht="86.25" x14ac:dyDescent="0.25">
      <c r="A11" s="91">
        <v>6</v>
      </c>
      <c r="B11" s="98" t="s">
        <v>218</v>
      </c>
      <c r="C11" s="99" t="s">
        <v>219</v>
      </c>
      <c r="D11" s="99" t="s">
        <v>220</v>
      </c>
      <c r="E11" s="100">
        <v>33016288</v>
      </c>
      <c r="F11" s="92"/>
      <c r="G11" s="94">
        <f t="shared" si="0"/>
        <v>52</v>
      </c>
      <c r="H11" s="74">
        <v>0</v>
      </c>
      <c r="I11" s="74"/>
      <c r="J11" s="287">
        <v>6</v>
      </c>
      <c r="K11" s="287"/>
      <c r="L11" s="287">
        <v>30</v>
      </c>
      <c r="M11" s="287"/>
      <c r="N11" s="287">
        <v>6</v>
      </c>
      <c r="O11" s="287"/>
      <c r="P11" s="287">
        <v>5</v>
      </c>
      <c r="Q11" s="287"/>
      <c r="R11" s="287">
        <v>5</v>
      </c>
      <c r="S11" s="287"/>
      <c r="T11" s="39"/>
      <c r="U11" s="39"/>
      <c r="V11" s="39"/>
      <c r="W11" s="39"/>
    </row>
    <row r="12" spans="1:23" s="19" customFormat="1" ht="72" x14ac:dyDescent="0.25">
      <c r="A12" s="91">
        <v>7</v>
      </c>
      <c r="B12" s="98" t="s">
        <v>221</v>
      </c>
      <c r="C12" s="99" t="s">
        <v>222</v>
      </c>
      <c r="D12" s="99" t="s">
        <v>223</v>
      </c>
      <c r="E12" s="100">
        <v>30000000</v>
      </c>
      <c r="F12" s="92"/>
      <c r="G12" s="94">
        <f t="shared" si="0"/>
        <v>71</v>
      </c>
      <c r="H12" s="67">
        <v>7000000</v>
      </c>
      <c r="I12" s="74"/>
      <c r="J12" s="287">
        <v>6</v>
      </c>
      <c r="K12" s="287"/>
      <c r="L12" s="287">
        <v>40</v>
      </c>
      <c r="M12" s="287"/>
      <c r="N12" s="287">
        <v>9</v>
      </c>
      <c r="O12" s="287"/>
      <c r="P12" s="287">
        <v>8</v>
      </c>
      <c r="Q12" s="287"/>
      <c r="R12" s="287">
        <v>8</v>
      </c>
      <c r="S12" s="287"/>
      <c r="T12" s="39"/>
      <c r="U12" s="39"/>
      <c r="V12" s="39"/>
      <c r="W12" s="39"/>
    </row>
    <row r="13" spans="1:23" s="19" customFormat="1" ht="72" x14ac:dyDescent="0.25">
      <c r="A13" s="93">
        <v>8</v>
      </c>
      <c r="B13" s="98" t="s">
        <v>224</v>
      </c>
      <c r="C13" s="99" t="s">
        <v>225</v>
      </c>
      <c r="D13" s="99" t="s">
        <v>226</v>
      </c>
      <c r="E13" s="100">
        <v>23312000</v>
      </c>
      <c r="F13" s="92"/>
      <c r="G13" s="94">
        <f t="shared" si="0"/>
        <v>48</v>
      </c>
      <c r="H13" s="74">
        <v>0</v>
      </c>
      <c r="I13" s="74"/>
      <c r="J13" s="287">
        <v>5</v>
      </c>
      <c r="K13" s="287"/>
      <c r="L13" s="287">
        <v>28</v>
      </c>
      <c r="M13" s="287"/>
      <c r="N13" s="287">
        <v>5</v>
      </c>
      <c r="O13" s="287"/>
      <c r="P13" s="287">
        <v>5</v>
      </c>
      <c r="Q13" s="287"/>
      <c r="R13" s="287">
        <v>5</v>
      </c>
      <c r="S13" s="287"/>
      <c r="T13" s="39"/>
      <c r="U13" s="39"/>
      <c r="V13" s="39"/>
      <c r="W13" s="39"/>
    </row>
    <row r="14" spans="1:23" s="19" customFormat="1" ht="72" x14ac:dyDescent="0.25">
      <c r="A14" s="91">
        <v>9</v>
      </c>
      <c r="B14" s="98" t="s">
        <v>227</v>
      </c>
      <c r="C14" s="99" t="s">
        <v>228</v>
      </c>
      <c r="D14" s="99" t="s">
        <v>229</v>
      </c>
      <c r="E14" s="100">
        <v>25000000</v>
      </c>
      <c r="F14" s="92"/>
      <c r="G14" s="94">
        <f t="shared" si="0"/>
        <v>53</v>
      </c>
      <c r="H14" s="74">
        <v>0</v>
      </c>
      <c r="I14" s="74"/>
      <c r="J14" s="287">
        <v>6</v>
      </c>
      <c r="K14" s="287"/>
      <c r="L14" s="287">
        <v>31</v>
      </c>
      <c r="M14" s="287"/>
      <c r="N14" s="287">
        <v>5</v>
      </c>
      <c r="O14" s="287"/>
      <c r="P14" s="287">
        <v>5</v>
      </c>
      <c r="Q14" s="287"/>
      <c r="R14" s="287">
        <v>6</v>
      </c>
      <c r="S14" s="287"/>
      <c r="T14" s="39"/>
      <c r="U14" s="39"/>
      <c r="V14" s="39"/>
      <c r="W14" s="39"/>
    </row>
    <row r="15" spans="1:23" s="19" customFormat="1" ht="72" x14ac:dyDescent="0.25">
      <c r="A15" s="91">
        <v>10</v>
      </c>
      <c r="B15" s="98" t="s">
        <v>230</v>
      </c>
      <c r="C15" s="99" t="s">
        <v>231</v>
      </c>
      <c r="D15" s="99" t="s">
        <v>232</v>
      </c>
      <c r="E15" s="100">
        <v>7462500</v>
      </c>
      <c r="F15" s="92"/>
      <c r="G15" s="94">
        <f t="shared" si="0"/>
        <v>43</v>
      </c>
      <c r="H15" s="74">
        <v>0</v>
      </c>
      <c r="I15" s="74"/>
      <c r="J15" s="287">
        <v>5</v>
      </c>
      <c r="K15" s="287"/>
      <c r="L15" s="287">
        <v>25</v>
      </c>
      <c r="M15" s="287"/>
      <c r="N15" s="287">
        <v>5</v>
      </c>
      <c r="O15" s="287"/>
      <c r="P15" s="287">
        <v>4</v>
      </c>
      <c r="Q15" s="287"/>
      <c r="R15" s="287">
        <v>4</v>
      </c>
      <c r="S15" s="287"/>
      <c r="T15" s="39"/>
      <c r="U15" s="39"/>
      <c r="V15" s="39"/>
      <c r="W15" s="39"/>
    </row>
    <row r="16" spans="1:23" s="19" customFormat="1" ht="72" x14ac:dyDescent="0.25">
      <c r="A16" s="91">
        <v>11</v>
      </c>
      <c r="B16" s="98" t="s">
        <v>233</v>
      </c>
      <c r="C16" s="99" t="s">
        <v>234</v>
      </c>
      <c r="D16" s="99" t="s">
        <v>235</v>
      </c>
      <c r="E16" s="100">
        <v>17420000</v>
      </c>
      <c r="F16" s="92"/>
      <c r="G16" s="94">
        <f t="shared" si="0"/>
        <v>63</v>
      </c>
      <c r="H16" s="67">
        <v>3000000</v>
      </c>
      <c r="I16" s="74"/>
      <c r="J16" s="287">
        <v>7</v>
      </c>
      <c r="K16" s="287"/>
      <c r="L16" s="287">
        <v>36</v>
      </c>
      <c r="M16" s="287"/>
      <c r="N16" s="287">
        <v>7</v>
      </c>
      <c r="O16" s="287"/>
      <c r="P16" s="287">
        <v>7</v>
      </c>
      <c r="Q16" s="287"/>
      <c r="R16" s="287">
        <v>6</v>
      </c>
      <c r="S16" s="287"/>
      <c r="T16" s="39"/>
      <c r="U16" s="39"/>
      <c r="V16" s="39"/>
      <c r="W16" s="39"/>
    </row>
    <row r="17" spans="1:23" s="19" customFormat="1" ht="86.25" x14ac:dyDescent="0.25">
      <c r="A17" s="93">
        <v>12</v>
      </c>
      <c r="B17" s="98" t="s">
        <v>236</v>
      </c>
      <c r="C17" s="99" t="s">
        <v>237</v>
      </c>
      <c r="D17" s="99" t="s">
        <v>238</v>
      </c>
      <c r="E17" s="100">
        <v>4500000</v>
      </c>
      <c r="F17" s="92"/>
      <c r="G17" s="94">
        <f t="shared" si="0"/>
        <v>66</v>
      </c>
      <c r="H17" s="67">
        <v>3000000</v>
      </c>
      <c r="I17" s="74"/>
      <c r="J17" s="287">
        <v>6</v>
      </c>
      <c r="K17" s="287"/>
      <c r="L17" s="287">
        <v>38</v>
      </c>
      <c r="M17" s="287"/>
      <c r="N17" s="287">
        <v>8</v>
      </c>
      <c r="O17" s="287"/>
      <c r="P17" s="287">
        <v>8</v>
      </c>
      <c r="Q17" s="287"/>
      <c r="R17" s="287">
        <v>6</v>
      </c>
      <c r="S17" s="287"/>
      <c r="T17" s="39"/>
      <c r="U17" s="39"/>
      <c r="V17" s="39"/>
      <c r="W17" s="39"/>
    </row>
    <row r="18" spans="1:23" s="19" customFormat="1" ht="72" x14ac:dyDescent="0.25">
      <c r="A18" s="91">
        <v>13</v>
      </c>
      <c r="B18" s="98" t="s">
        <v>239</v>
      </c>
      <c r="C18" s="99" t="s">
        <v>240</v>
      </c>
      <c r="D18" s="99" t="s">
        <v>241</v>
      </c>
      <c r="E18" s="100">
        <v>7000000</v>
      </c>
      <c r="F18" s="92"/>
      <c r="G18" s="94">
        <f t="shared" si="0"/>
        <v>57</v>
      </c>
      <c r="H18" s="67">
        <v>0</v>
      </c>
      <c r="I18" s="74"/>
      <c r="J18" s="287">
        <v>7</v>
      </c>
      <c r="K18" s="287"/>
      <c r="L18" s="287">
        <v>34</v>
      </c>
      <c r="M18" s="287"/>
      <c r="N18" s="287">
        <v>5</v>
      </c>
      <c r="O18" s="287"/>
      <c r="P18" s="287">
        <v>6</v>
      </c>
      <c r="Q18" s="287"/>
      <c r="R18" s="287">
        <v>5</v>
      </c>
      <c r="S18" s="287"/>
      <c r="T18" s="39"/>
      <c r="U18" s="39"/>
      <c r="V18" s="39"/>
      <c r="W18" s="39"/>
    </row>
    <row r="19" spans="1:23" s="19" customFormat="1" ht="57.75" x14ac:dyDescent="0.25">
      <c r="A19" s="91">
        <v>14</v>
      </c>
      <c r="B19" s="98" t="s">
        <v>242</v>
      </c>
      <c r="C19" s="99" t="s">
        <v>243</v>
      </c>
      <c r="D19" s="99" t="s">
        <v>244</v>
      </c>
      <c r="E19" s="100">
        <v>9500000</v>
      </c>
      <c r="F19" s="92"/>
      <c r="G19" s="94">
        <f t="shared" si="0"/>
        <v>53</v>
      </c>
      <c r="H19" s="74">
        <v>0</v>
      </c>
      <c r="I19" s="74"/>
      <c r="J19" s="287">
        <v>5</v>
      </c>
      <c r="K19" s="287"/>
      <c r="L19" s="287">
        <v>32</v>
      </c>
      <c r="M19" s="287"/>
      <c r="N19" s="287">
        <v>6</v>
      </c>
      <c r="O19" s="287"/>
      <c r="P19" s="287">
        <v>5</v>
      </c>
      <c r="Q19" s="287"/>
      <c r="R19" s="287">
        <v>5</v>
      </c>
      <c r="S19" s="287"/>
      <c r="T19" s="39"/>
      <c r="U19" s="39"/>
      <c r="V19" s="39"/>
      <c r="W19" s="39"/>
    </row>
    <row r="20" spans="1:23" s="19" customFormat="1" ht="57.75" x14ac:dyDescent="0.25">
      <c r="A20" s="91">
        <v>15</v>
      </c>
      <c r="B20" s="98" t="s">
        <v>245</v>
      </c>
      <c r="C20" s="99" t="s">
        <v>246</v>
      </c>
      <c r="D20" s="99" t="s">
        <v>247</v>
      </c>
      <c r="E20" s="100">
        <v>7000000</v>
      </c>
      <c r="F20" s="92"/>
      <c r="G20" s="94">
        <f t="shared" si="0"/>
        <v>70</v>
      </c>
      <c r="H20" s="67">
        <v>4000000</v>
      </c>
      <c r="I20" s="74"/>
      <c r="J20" s="287">
        <v>7</v>
      </c>
      <c r="K20" s="287"/>
      <c r="L20" s="287">
        <v>41</v>
      </c>
      <c r="M20" s="287"/>
      <c r="N20" s="287">
        <v>8</v>
      </c>
      <c r="O20" s="287"/>
      <c r="P20" s="287">
        <v>7</v>
      </c>
      <c r="Q20" s="287"/>
      <c r="R20" s="287">
        <v>7</v>
      </c>
      <c r="S20" s="287"/>
      <c r="T20" s="39"/>
      <c r="U20" s="39"/>
      <c r="V20" s="39"/>
      <c r="W20" s="39"/>
    </row>
    <row r="21" spans="1:23" s="19" customFormat="1" ht="66.75" customHeight="1" x14ac:dyDescent="0.25">
      <c r="A21" s="93">
        <v>16</v>
      </c>
      <c r="B21" s="98" t="s">
        <v>248</v>
      </c>
      <c r="C21" s="99" t="s">
        <v>249</v>
      </c>
      <c r="D21" s="99" t="s">
        <v>250</v>
      </c>
      <c r="E21" s="100">
        <v>3460000</v>
      </c>
      <c r="F21" s="92"/>
      <c r="G21" s="94">
        <f t="shared" si="0"/>
        <v>45</v>
      </c>
      <c r="H21" s="74">
        <v>0</v>
      </c>
      <c r="I21" s="74"/>
      <c r="J21" s="287">
        <v>4</v>
      </c>
      <c r="K21" s="287"/>
      <c r="L21" s="287">
        <v>28</v>
      </c>
      <c r="M21" s="287"/>
      <c r="N21" s="287">
        <v>5</v>
      </c>
      <c r="O21" s="287"/>
      <c r="P21" s="287">
        <v>4</v>
      </c>
      <c r="Q21" s="287"/>
      <c r="R21" s="287">
        <v>4</v>
      </c>
      <c r="S21" s="287"/>
      <c r="T21" s="39"/>
      <c r="U21" s="39"/>
      <c r="V21" s="39"/>
      <c r="W21" s="39"/>
    </row>
    <row r="22" spans="1:23" s="19" customFormat="1" ht="72" x14ac:dyDescent="0.25">
      <c r="A22" s="91">
        <v>17</v>
      </c>
      <c r="B22" s="98" t="s">
        <v>251</v>
      </c>
      <c r="C22" s="99" t="s">
        <v>252</v>
      </c>
      <c r="D22" s="99" t="s">
        <v>253</v>
      </c>
      <c r="E22" s="100">
        <v>12112000</v>
      </c>
      <c r="F22" s="92"/>
      <c r="G22" s="94">
        <f t="shared" si="0"/>
        <v>52</v>
      </c>
      <c r="H22" s="74">
        <v>0</v>
      </c>
      <c r="I22" s="74"/>
      <c r="J22" s="287">
        <v>6</v>
      </c>
      <c r="K22" s="287"/>
      <c r="L22" s="287">
        <v>30</v>
      </c>
      <c r="M22" s="287"/>
      <c r="N22" s="287">
        <v>6</v>
      </c>
      <c r="O22" s="287"/>
      <c r="P22" s="287">
        <v>5</v>
      </c>
      <c r="Q22" s="287"/>
      <c r="R22" s="287">
        <v>5</v>
      </c>
      <c r="S22" s="287"/>
      <c r="T22" s="39"/>
      <c r="U22" s="39"/>
      <c r="V22" s="39"/>
      <c r="W22" s="39"/>
    </row>
    <row r="23" spans="1:23" s="99" customFormat="1" ht="16.5" customHeight="1" x14ac:dyDescent="0.2">
      <c r="A23" s="121"/>
      <c r="B23" s="289" t="s">
        <v>11</v>
      </c>
      <c r="C23" s="289"/>
      <c r="D23" s="289"/>
      <c r="E23" s="96">
        <f>SUM(E6:E22)</f>
        <v>248672488</v>
      </c>
      <c r="F23" s="94"/>
      <c r="G23" s="94">
        <f t="shared" si="0"/>
        <v>0</v>
      </c>
      <c r="H23" s="37">
        <f>SUM(H6:H22)</f>
        <v>34000000</v>
      </c>
      <c r="I23" s="122"/>
      <c r="J23" s="288"/>
      <c r="K23" s="288"/>
      <c r="L23" s="288"/>
      <c r="M23" s="288"/>
      <c r="N23" s="288"/>
      <c r="O23" s="288"/>
      <c r="P23" s="288"/>
      <c r="Q23" s="288"/>
      <c r="R23" s="288"/>
      <c r="S23" s="288"/>
      <c r="T23" s="123"/>
      <c r="U23" s="123"/>
      <c r="V23" s="123"/>
      <c r="W23" s="123"/>
    </row>
    <row r="24" spans="1:23" s="19" customFormat="1" ht="15.75" customHeight="1" x14ac:dyDescent="0.25">
      <c r="A24" s="249" t="s">
        <v>38</v>
      </c>
      <c r="B24" s="250"/>
      <c r="C24" s="250"/>
      <c r="D24" s="250"/>
      <c r="E24" s="250"/>
      <c r="F24" s="250"/>
      <c r="G24" s="250"/>
      <c r="H24" s="250"/>
      <c r="I24" s="251"/>
      <c r="J24" s="252"/>
      <c r="K24" s="252"/>
      <c r="L24" s="252"/>
      <c r="M24" s="252"/>
      <c r="N24" s="252"/>
      <c r="O24" s="252"/>
      <c r="P24" s="252"/>
      <c r="Q24" s="252"/>
      <c r="R24" s="252"/>
      <c r="S24" s="252"/>
      <c r="T24" s="39"/>
      <c r="U24" s="39"/>
      <c r="V24" s="39"/>
      <c r="W24" s="39"/>
    </row>
    <row r="25" spans="1:23" s="19" customFormat="1" ht="171.75" x14ac:dyDescent="0.25">
      <c r="A25" s="89">
        <v>1</v>
      </c>
      <c r="B25" s="95" t="s">
        <v>254</v>
      </c>
      <c r="C25" s="95" t="s">
        <v>66</v>
      </c>
      <c r="D25" s="95" t="s">
        <v>67</v>
      </c>
      <c r="E25" s="97">
        <v>35000000</v>
      </c>
      <c r="F25" s="95" t="s">
        <v>317</v>
      </c>
      <c r="G25" s="94">
        <f t="shared" si="0"/>
        <v>0</v>
      </c>
      <c r="H25" s="74"/>
      <c r="I25" s="74"/>
      <c r="J25" s="254"/>
      <c r="K25" s="254"/>
      <c r="L25" s="254"/>
      <c r="M25" s="254"/>
      <c r="N25" s="254"/>
      <c r="O25" s="254"/>
      <c r="P25" s="254"/>
      <c r="Q25" s="254"/>
      <c r="R25" s="254"/>
      <c r="S25" s="254"/>
      <c r="T25" s="39"/>
      <c r="U25" s="39"/>
      <c r="V25" s="39"/>
      <c r="W25" s="39"/>
    </row>
    <row r="26" spans="1:23" s="19" customFormat="1" ht="72" x14ac:dyDescent="0.25">
      <c r="A26" s="91">
        <v>2</v>
      </c>
      <c r="B26" s="98" t="s">
        <v>255</v>
      </c>
      <c r="C26" s="99" t="s">
        <v>256</v>
      </c>
      <c r="D26" s="99" t="s">
        <v>257</v>
      </c>
      <c r="E26" s="100">
        <v>6370650</v>
      </c>
      <c r="F26" s="77"/>
      <c r="G26" s="94">
        <f t="shared" si="0"/>
        <v>65</v>
      </c>
      <c r="H26" s="67">
        <v>3000000</v>
      </c>
      <c r="I26" s="74"/>
      <c r="J26" s="254">
        <v>6</v>
      </c>
      <c r="K26" s="254"/>
      <c r="L26" s="254">
        <v>38</v>
      </c>
      <c r="M26" s="254"/>
      <c r="N26" s="254">
        <v>7</v>
      </c>
      <c r="O26" s="254"/>
      <c r="P26" s="254">
        <v>7</v>
      </c>
      <c r="Q26" s="254"/>
      <c r="R26" s="254">
        <v>7</v>
      </c>
      <c r="S26" s="254"/>
      <c r="T26" s="39"/>
      <c r="U26" s="39"/>
      <c r="V26" s="39"/>
      <c r="W26" s="39"/>
    </row>
    <row r="27" spans="1:23" s="19" customFormat="1" ht="72" x14ac:dyDescent="0.25">
      <c r="A27" s="91">
        <v>3</v>
      </c>
      <c r="B27" s="98" t="s">
        <v>258</v>
      </c>
      <c r="C27" s="99" t="s">
        <v>259</v>
      </c>
      <c r="D27" s="99" t="s">
        <v>260</v>
      </c>
      <c r="E27" s="100">
        <v>10250000</v>
      </c>
      <c r="F27" s="77"/>
      <c r="G27" s="94">
        <f t="shared" si="0"/>
        <v>49</v>
      </c>
      <c r="H27" s="67">
        <v>4000000</v>
      </c>
      <c r="I27" s="74"/>
      <c r="J27" s="254">
        <v>6</v>
      </c>
      <c r="K27" s="254"/>
      <c r="L27" s="254">
        <v>26</v>
      </c>
      <c r="M27" s="254"/>
      <c r="N27" s="254">
        <v>5</v>
      </c>
      <c r="O27" s="254"/>
      <c r="P27" s="254">
        <v>6</v>
      </c>
      <c r="Q27" s="254"/>
      <c r="R27" s="254">
        <v>6</v>
      </c>
      <c r="S27" s="254"/>
      <c r="T27" s="39"/>
      <c r="U27" s="39"/>
      <c r="V27" s="39"/>
      <c r="W27" s="39"/>
    </row>
    <row r="28" spans="1:23" s="19" customFormat="1" ht="66.75" customHeight="1" x14ac:dyDescent="0.25">
      <c r="A28" s="91">
        <v>4</v>
      </c>
      <c r="B28" s="98" t="s">
        <v>261</v>
      </c>
      <c r="C28" s="99" t="s">
        <v>262</v>
      </c>
      <c r="D28" s="99" t="s">
        <v>263</v>
      </c>
      <c r="E28" s="100">
        <v>48670000</v>
      </c>
      <c r="F28" s="77"/>
      <c r="G28" s="94">
        <f t="shared" si="0"/>
        <v>50</v>
      </c>
      <c r="H28" s="74">
        <v>0</v>
      </c>
      <c r="I28" s="74"/>
      <c r="J28" s="254">
        <v>6</v>
      </c>
      <c r="K28" s="254"/>
      <c r="L28" s="254">
        <v>29</v>
      </c>
      <c r="M28" s="254"/>
      <c r="N28" s="254">
        <v>5</v>
      </c>
      <c r="O28" s="254"/>
      <c r="P28" s="254">
        <v>6</v>
      </c>
      <c r="Q28" s="254"/>
      <c r="R28" s="254">
        <v>4</v>
      </c>
      <c r="S28" s="254"/>
      <c r="T28" s="39"/>
      <c r="U28" s="39"/>
      <c r="V28" s="39"/>
      <c r="W28" s="39"/>
    </row>
    <row r="29" spans="1:23" s="19" customFormat="1" ht="72" x14ac:dyDescent="0.25">
      <c r="A29" s="91">
        <v>5</v>
      </c>
      <c r="B29" s="98" t="s">
        <v>264</v>
      </c>
      <c r="C29" s="99" t="s">
        <v>265</v>
      </c>
      <c r="D29" s="99" t="s">
        <v>266</v>
      </c>
      <c r="E29" s="100">
        <v>24500000</v>
      </c>
      <c r="F29" s="77"/>
      <c r="G29" s="94">
        <f t="shared" si="0"/>
        <v>61</v>
      </c>
      <c r="H29" s="74">
        <v>0</v>
      </c>
      <c r="I29" s="74"/>
      <c r="J29" s="254">
        <v>7</v>
      </c>
      <c r="K29" s="254"/>
      <c r="L29" s="254">
        <v>35</v>
      </c>
      <c r="M29" s="254"/>
      <c r="N29" s="254">
        <v>7</v>
      </c>
      <c r="O29" s="254"/>
      <c r="P29" s="254">
        <v>6</v>
      </c>
      <c r="Q29" s="254"/>
      <c r="R29" s="254">
        <v>6</v>
      </c>
      <c r="S29" s="254"/>
      <c r="T29" s="39"/>
      <c r="U29" s="39"/>
      <c r="V29" s="39"/>
      <c r="W29" s="39"/>
    </row>
    <row r="30" spans="1:23" s="19" customFormat="1" ht="72" x14ac:dyDescent="0.25">
      <c r="A30" s="91">
        <v>6</v>
      </c>
      <c r="B30" s="98" t="s">
        <v>267</v>
      </c>
      <c r="C30" s="99" t="s">
        <v>268</v>
      </c>
      <c r="D30" s="99" t="s">
        <v>269</v>
      </c>
      <c r="E30" s="100">
        <v>20000000</v>
      </c>
      <c r="F30" s="77"/>
      <c r="G30" s="94">
        <f t="shared" si="0"/>
        <v>66</v>
      </c>
      <c r="H30" s="67">
        <v>5000000</v>
      </c>
      <c r="I30" s="74"/>
      <c r="J30" s="254">
        <v>7</v>
      </c>
      <c r="K30" s="254"/>
      <c r="L30" s="254">
        <v>38</v>
      </c>
      <c r="M30" s="254"/>
      <c r="N30" s="254">
        <v>8</v>
      </c>
      <c r="O30" s="254"/>
      <c r="P30" s="254">
        <v>7</v>
      </c>
      <c r="Q30" s="254"/>
      <c r="R30" s="254">
        <v>6</v>
      </c>
      <c r="S30" s="254"/>
      <c r="T30" s="39"/>
      <c r="U30" s="39"/>
      <c r="V30" s="39"/>
      <c r="W30" s="39"/>
    </row>
    <row r="31" spans="1:23" s="19" customFormat="1" ht="72" x14ac:dyDescent="0.25">
      <c r="A31" s="91">
        <v>7</v>
      </c>
      <c r="B31" s="98" t="s">
        <v>270</v>
      </c>
      <c r="C31" s="99" t="s">
        <v>271</v>
      </c>
      <c r="D31" s="99" t="s">
        <v>272</v>
      </c>
      <c r="E31" s="100">
        <v>8938000</v>
      </c>
      <c r="F31" s="77"/>
      <c r="G31" s="94">
        <f t="shared" si="0"/>
        <v>68</v>
      </c>
      <c r="H31" s="67">
        <v>8000000</v>
      </c>
      <c r="I31" s="74"/>
      <c r="J31" s="254">
        <v>6</v>
      </c>
      <c r="K31" s="254"/>
      <c r="L31" s="254">
        <v>37</v>
      </c>
      <c r="M31" s="254"/>
      <c r="N31" s="254">
        <v>9</v>
      </c>
      <c r="O31" s="254"/>
      <c r="P31" s="254">
        <v>8</v>
      </c>
      <c r="Q31" s="254"/>
      <c r="R31" s="254">
        <v>8</v>
      </c>
      <c r="S31" s="254"/>
      <c r="T31" s="39"/>
      <c r="U31" s="39"/>
      <c r="V31" s="39"/>
      <c r="W31" s="39"/>
    </row>
    <row r="32" spans="1:23" s="99" customFormat="1" ht="14.25" x14ac:dyDescent="0.2">
      <c r="A32" s="121"/>
      <c r="B32" s="289" t="s">
        <v>11</v>
      </c>
      <c r="C32" s="289"/>
      <c r="D32" s="289"/>
      <c r="E32" s="96">
        <f>SUM(E25:E31)</f>
        <v>153728650</v>
      </c>
      <c r="F32" s="94"/>
      <c r="G32" s="94">
        <f t="shared" si="0"/>
        <v>0</v>
      </c>
      <c r="H32" s="37">
        <f>SUM(H26:H31)</f>
        <v>20000000</v>
      </c>
      <c r="I32" s="122"/>
      <c r="J32" s="288"/>
      <c r="K32" s="288"/>
      <c r="L32" s="288"/>
      <c r="M32" s="288"/>
      <c r="N32" s="288"/>
      <c r="O32" s="288"/>
      <c r="P32" s="288"/>
      <c r="Q32" s="288"/>
      <c r="R32" s="288"/>
      <c r="S32" s="288"/>
      <c r="T32" s="123"/>
      <c r="U32" s="123"/>
      <c r="V32" s="123"/>
      <c r="W32" s="123"/>
    </row>
    <row r="33" spans="1:23" s="99" customFormat="1" ht="22.5" customHeight="1" x14ac:dyDescent="0.2">
      <c r="A33" s="290" t="s">
        <v>37</v>
      </c>
      <c r="B33" s="291"/>
      <c r="C33" s="291"/>
      <c r="D33" s="291"/>
      <c r="E33" s="291"/>
      <c r="F33" s="291"/>
      <c r="G33" s="291"/>
      <c r="H33" s="291"/>
      <c r="I33" s="292"/>
      <c r="J33" s="293"/>
      <c r="K33" s="293"/>
      <c r="L33" s="293"/>
      <c r="M33" s="293"/>
      <c r="N33" s="293"/>
      <c r="O33" s="293"/>
      <c r="P33" s="293"/>
      <c r="Q33" s="293"/>
      <c r="R33" s="293"/>
      <c r="S33" s="293"/>
      <c r="T33" s="123"/>
      <c r="U33" s="123"/>
      <c r="V33" s="123"/>
      <c r="W33" s="123"/>
    </row>
    <row r="34" spans="1:23" s="19" customFormat="1" ht="62.25" customHeight="1" x14ac:dyDescent="0.25">
      <c r="A34" s="91">
        <v>1</v>
      </c>
      <c r="B34" s="99" t="s">
        <v>273</v>
      </c>
      <c r="C34" s="99" t="s">
        <v>274</v>
      </c>
      <c r="D34" s="99" t="s">
        <v>275</v>
      </c>
      <c r="E34" s="100">
        <v>20423000</v>
      </c>
      <c r="F34" s="77"/>
      <c r="G34" s="94">
        <f t="shared" si="0"/>
        <v>69</v>
      </c>
      <c r="H34" s="67">
        <v>6000000</v>
      </c>
      <c r="I34" s="74"/>
      <c r="J34" s="254">
        <v>7</v>
      </c>
      <c r="K34" s="254"/>
      <c r="L34" s="254">
        <v>38</v>
      </c>
      <c r="M34" s="254"/>
      <c r="N34" s="254">
        <v>10</v>
      </c>
      <c r="O34" s="254"/>
      <c r="P34" s="254">
        <v>7</v>
      </c>
      <c r="Q34" s="254"/>
      <c r="R34" s="254">
        <v>7</v>
      </c>
      <c r="S34" s="254"/>
      <c r="T34" s="39"/>
      <c r="U34" s="39"/>
      <c r="V34" s="39"/>
      <c r="W34" s="39"/>
    </row>
    <row r="35" spans="1:23" s="19" customFormat="1" ht="88.5" customHeight="1" x14ac:dyDescent="0.25">
      <c r="A35" s="91">
        <v>2</v>
      </c>
      <c r="B35" s="99" t="s">
        <v>276</v>
      </c>
      <c r="C35" s="99" t="s">
        <v>277</v>
      </c>
      <c r="D35" s="99" t="s">
        <v>278</v>
      </c>
      <c r="E35" s="100">
        <v>9678046</v>
      </c>
      <c r="F35" s="77"/>
      <c r="G35" s="94">
        <f t="shared" si="0"/>
        <v>68</v>
      </c>
      <c r="H35" s="67">
        <v>5000000</v>
      </c>
      <c r="I35" s="74"/>
      <c r="J35" s="254">
        <v>6</v>
      </c>
      <c r="K35" s="254"/>
      <c r="L35" s="254">
        <v>38</v>
      </c>
      <c r="M35" s="254"/>
      <c r="N35" s="254">
        <v>9</v>
      </c>
      <c r="O35" s="254"/>
      <c r="P35" s="254">
        <v>7</v>
      </c>
      <c r="Q35" s="254"/>
      <c r="R35" s="254">
        <v>8</v>
      </c>
      <c r="S35" s="254"/>
      <c r="T35" s="39"/>
      <c r="U35" s="39"/>
      <c r="V35" s="39"/>
      <c r="W35" s="39"/>
    </row>
    <row r="36" spans="1:23" x14ac:dyDescent="0.25">
      <c r="A36" s="34"/>
      <c r="B36" s="255" t="s">
        <v>11</v>
      </c>
      <c r="C36" s="255"/>
      <c r="D36" s="255"/>
      <c r="E36" s="101">
        <f>SUM(E34:E35)</f>
        <v>30101046</v>
      </c>
      <c r="F36" s="26"/>
      <c r="G36" s="26"/>
      <c r="H36" s="124">
        <f>SUM(H34:H35)</f>
        <v>11000000</v>
      </c>
      <c r="I36" s="28"/>
      <c r="J36" s="283"/>
      <c r="K36" s="283"/>
      <c r="L36" s="283"/>
      <c r="M36" s="283"/>
      <c r="N36" s="284"/>
      <c r="O36" s="285"/>
      <c r="P36" s="283"/>
      <c r="Q36" s="283"/>
      <c r="R36" s="281"/>
      <c r="S36" s="281"/>
    </row>
    <row r="37" spans="1:23" ht="26.25" customHeight="1" x14ac:dyDescent="0.25">
      <c r="A37" s="35"/>
      <c r="B37" s="11"/>
      <c r="C37" s="7"/>
      <c r="D37" s="7"/>
      <c r="E37" s="37">
        <f>(E36+E32+E23)</f>
        <v>432502184</v>
      </c>
      <c r="F37" s="7"/>
      <c r="G37" s="102" t="s">
        <v>12</v>
      </c>
      <c r="H37" s="37">
        <f>(H36+H32+H23)</f>
        <v>65000000</v>
      </c>
      <c r="I37" s="1"/>
      <c r="J37" s="14"/>
      <c r="K37" s="14"/>
      <c r="L37" s="14"/>
      <c r="M37" s="14"/>
      <c r="N37" s="14"/>
      <c r="O37" s="14"/>
      <c r="P37" s="14"/>
      <c r="Q37" s="14"/>
      <c r="R37" s="14"/>
      <c r="S37" s="14"/>
    </row>
  </sheetData>
  <mergeCells count="169">
    <mergeCell ref="B36:D36"/>
    <mergeCell ref="J36:K36"/>
    <mergeCell ref="L36:M36"/>
    <mergeCell ref="N36:O36"/>
    <mergeCell ref="P36:Q36"/>
    <mergeCell ref="R36:S36"/>
    <mergeCell ref="J34:K34"/>
    <mergeCell ref="L34:M34"/>
    <mergeCell ref="N34:O34"/>
    <mergeCell ref="P34:Q34"/>
    <mergeCell ref="R34:S34"/>
    <mergeCell ref="J35:K35"/>
    <mergeCell ref="L35:M35"/>
    <mergeCell ref="N35:O35"/>
    <mergeCell ref="P35:Q35"/>
    <mergeCell ref="R35:S35"/>
    <mergeCell ref="R32:S32"/>
    <mergeCell ref="A33:I33"/>
    <mergeCell ref="J33:K33"/>
    <mergeCell ref="L33:M33"/>
    <mergeCell ref="N33:O33"/>
    <mergeCell ref="P33:Q33"/>
    <mergeCell ref="R33:S33"/>
    <mergeCell ref="J31:K31"/>
    <mergeCell ref="L31:M31"/>
    <mergeCell ref="N31:O31"/>
    <mergeCell ref="P31:Q31"/>
    <mergeCell ref="R31:S31"/>
    <mergeCell ref="B32:D32"/>
    <mergeCell ref="J32:K32"/>
    <mergeCell ref="L32:M32"/>
    <mergeCell ref="N32:O32"/>
    <mergeCell ref="P32:Q32"/>
    <mergeCell ref="J29:K29"/>
    <mergeCell ref="L29:M29"/>
    <mergeCell ref="N29:O29"/>
    <mergeCell ref="P29:Q29"/>
    <mergeCell ref="R29:S29"/>
    <mergeCell ref="J30:K30"/>
    <mergeCell ref="L30:M30"/>
    <mergeCell ref="N30:O30"/>
    <mergeCell ref="P30:Q30"/>
    <mergeCell ref="R30:S30"/>
    <mergeCell ref="J27:K27"/>
    <mergeCell ref="L27:M27"/>
    <mergeCell ref="N27:O27"/>
    <mergeCell ref="P27:Q27"/>
    <mergeCell ref="R27:S27"/>
    <mergeCell ref="J28:K28"/>
    <mergeCell ref="L28:M28"/>
    <mergeCell ref="N28:O28"/>
    <mergeCell ref="P28:Q28"/>
    <mergeCell ref="R28:S28"/>
    <mergeCell ref="J25:K25"/>
    <mergeCell ref="L25:M25"/>
    <mergeCell ref="N25:O25"/>
    <mergeCell ref="P25:Q25"/>
    <mergeCell ref="R25:S25"/>
    <mergeCell ref="J26:K26"/>
    <mergeCell ref="L26:M26"/>
    <mergeCell ref="N26:O26"/>
    <mergeCell ref="P26:Q26"/>
    <mergeCell ref="R26:S26"/>
    <mergeCell ref="R23:S23"/>
    <mergeCell ref="A24:I24"/>
    <mergeCell ref="J24:K24"/>
    <mergeCell ref="L24:M24"/>
    <mergeCell ref="N24:O24"/>
    <mergeCell ref="P24:Q24"/>
    <mergeCell ref="R24:S24"/>
    <mergeCell ref="J22:K22"/>
    <mergeCell ref="L22:M22"/>
    <mergeCell ref="N22:O22"/>
    <mergeCell ref="P22:Q22"/>
    <mergeCell ref="R22:S22"/>
    <mergeCell ref="B23:D23"/>
    <mergeCell ref="J23:K23"/>
    <mergeCell ref="L23:M23"/>
    <mergeCell ref="N23:O23"/>
    <mergeCell ref="P23:Q23"/>
    <mergeCell ref="J20:K20"/>
    <mergeCell ref="L20:M20"/>
    <mergeCell ref="N20:O20"/>
    <mergeCell ref="P20:Q20"/>
    <mergeCell ref="R20:S20"/>
    <mergeCell ref="J21:K21"/>
    <mergeCell ref="L21:M21"/>
    <mergeCell ref="N21:O21"/>
    <mergeCell ref="P21:Q21"/>
    <mergeCell ref="R21:S21"/>
    <mergeCell ref="J18:K18"/>
    <mergeCell ref="L18:M18"/>
    <mergeCell ref="N18:O18"/>
    <mergeCell ref="P18:Q18"/>
    <mergeCell ref="R18:S18"/>
    <mergeCell ref="J19:K19"/>
    <mergeCell ref="L19:M19"/>
    <mergeCell ref="N19:O19"/>
    <mergeCell ref="P19:Q19"/>
    <mergeCell ref="R19:S19"/>
    <mergeCell ref="J16:K16"/>
    <mergeCell ref="L16:M16"/>
    <mergeCell ref="N16:O16"/>
    <mergeCell ref="P16:Q16"/>
    <mergeCell ref="R16:S16"/>
    <mergeCell ref="J17:K17"/>
    <mergeCell ref="L17:M17"/>
    <mergeCell ref="N17:O17"/>
    <mergeCell ref="P17:Q17"/>
    <mergeCell ref="R17:S17"/>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B1:E1"/>
    <mergeCell ref="J1:K5"/>
    <mergeCell ref="L1:M5"/>
    <mergeCell ref="N1:O5"/>
    <mergeCell ref="P1:Q5"/>
    <mergeCell ref="R1:S5"/>
    <mergeCell ref="A2:B2"/>
    <mergeCell ref="B3:C3"/>
    <mergeCell ref="A5:I5"/>
  </mergeCells>
  <pageMargins left="0.7" right="0.7" top="0.75" bottom="0.75" header="0.3" footer="0.3"/>
  <pageSetup paperSize="9" scale="43"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topLeftCell="A28" zoomScale="70" zoomScaleNormal="70" workbookViewId="0">
      <selection activeCell="J35" sqref="J35:K35"/>
    </sheetView>
  </sheetViews>
  <sheetFormatPr defaultColWidth="9.140625" defaultRowHeight="15" x14ac:dyDescent="0.25"/>
  <cols>
    <col min="1" max="1" width="9.140625" style="40" customWidth="1"/>
    <col min="2" max="2" width="31.5703125" style="15" customWidth="1"/>
    <col min="3" max="3" width="36.85546875" style="15" customWidth="1"/>
    <col min="4" max="4" width="32.140625" style="15" customWidth="1"/>
    <col min="5" max="5" width="15.7109375" style="41" customWidth="1"/>
    <col min="6" max="6" width="27.5703125" style="15" customWidth="1"/>
    <col min="7" max="7" width="14.28515625" style="15" customWidth="1"/>
    <col min="8" max="8" width="23.28515625" style="15" customWidth="1"/>
    <col min="9" max="9" width="17" style="15" customWidth="1"/>
    <col min="10" max="19" width="9.140625" style="15"/>
    <col min="20" max="23" width="9.140625" style="39"/>
    <col min="24" max="16384" width="9.140625" style="15"/>
  </cols>
  <sheetData>
    <row r="1" spans="1:23" x14ac:dyDescent="0.25">
      <c r="A1" s="107"/>
      <c r="B1" s="259" t="s">
        <v>20</v>
      </c>
      <c r="C1" s="259"/>
      <c r="D1" s="259"/>
      <c r="E1" s="260"/>
      <c r="F1" s="103"/>
      <c r="G1" s="73"/>
      <c r="H1" s="73"/>
      <c r="I1" s="104"/>
      <c r="J1" s="261" t="s">
        <v>21</v>
      </c>
      <c r="K1" s="262"/>
      <c r="L1" s="267" t="s">
        <v>22</v>
      </c>
      <c r="M1" s="262"/>
      <c r="N1" s="261" t="s">
        <v>23</v>
      </c>
      <c r="O1" s="268"/>
      <c r="P1" s="261" t="s">
        <v>325</v>
      </c>
      <c r="Q1" s="262"/>
      <c r="R1" s="261" t="s">
        <v>24</v>
      </c>
      <c r="S1" s="262"/>
    </row>
    <row r="2" spans="1:23" ht="15" customHeight="1" x14ac:dyDescent="0.25">
      <c r="A2" s="273" t="s">
        <v>1</v>
      </c>
      <c r="B2" s="274"/>
      <c r="C2" s="108"/>
      <c r="D2" s="110"/>
      <c r="E2" s="111"/>
      <c r="F2" s="105"/>
      <c r="G2" s="105"/>
      <c r="H2" s="73"/>
      <c r="I2" s="104"/>
      <c r="J2" s="263"/>
      <c r="K2" s="264"/>
      <c r="L2" s="263"/>
      <c r="M2" s="264"/>
      <c r="N2" s="269"/>
      <c r="O2" s="270"/>
      <c r="P2" s="263"/>
      <c r="Q2" s="264"/>
      <c r="R2" s="263"/>
      <c r="S2" s="264"/>
    </row>
    <row r="3" spans="1:23" ht="76.5" customHeight="1" x14ac:dyDescent="0.25">
      <c r="A3" s="91"/>
      <c r="B3" s="275" t="s">
        <v>334</v>
      </c>
      <c r="C3" s="276"/>
      <c r="D3" s="113" t="s">
        <v>2</v>
      </c>
      <c r="E3" s="111"/>
      <c r="F3" s="106"/>
      <c r="G3" s="105"/>
      <c r="H3" s="73"/>
      <c r="I3" s="104"/>
      <c r="J3" s="263"/>
      <c r="K3" s="264"/>
      <c r="L3" s="263"/>
      <c r="M3" s="264"/>
      <c r="N3" s="269"/>
      <c r="O3" s="270"/>
      <c r="P3" s="263"/>
      <c r="Q3" s="264"/>
      <c r="R3" s="263"/>
      <c r="S3" s="264"/>
    </row>
    <row r="4" spans="1:23" ht="57" x14ac:dyDescent="0.25">
      <c r="A4" s="114" t="s">
        <v>3</v>
      </c>
      <c r="B4" s="114" t="s">
        <v>4</v>
      </c>
      <c r="C4" s="114" t="s">
        <v>5</v>
      </c>
      <c r="D4" s="114" t="s">
        <v>6</v>
      </c>
      <c r="E4" s="115" t="s">
        <v>7</v>
      </c>
      <c r="F4" s="114" t="s">
        <v>8</v>
      </c>
      <c r="G4" s="116" t="s">
        <v>9</v>
      </c>
      <c r="H4" s="117" t="s">
        <v>42</v>
      </c>
      <c r="I4" s="118" t="s">
        <v>10</v>
      </c>
      <c r="J4" s="263"/>
      <c r="K4" s="264"/>
      <c r="L4" s="263"/>
      <c r="M4" s="264"/>
      <c r="N4" s="269"/>
      <c r="O4" s="270"/>
      <c r="P4" s="263"/>
      <c r="Q4" s="264"/>
      <c r="R4" s="263"/>
      <c r="S4" s="264"/>
    </row>
    <row r="5" spans="1:23" s="19" customFormat="1" ht="16.5" customHeight="1" thickBot="1" x14ac:dyDescent="0.3">
      <c r="A5" s="277" t="s">
        <v>36</v>
      </c>
      <c r="B5" s="278"/>
      <c r="C5" s="278"/>
      <c r="D5" s="278"/>
      <c r="E5" s="278"/>
      <c r="F5" s="278"/>
      <c r="G5" s="278"/>
      <c r="H5" s="278"/>
      <c r="I5" s="278"/>
      <c r="J5" s="265"/>
      <c r="K5" s="266"/>
      <c r="L5" s="265"/>
      <c r="M5" s="266"/>
      <c r="N5" s="271"/>
      <c r="O5" s="272"/>
      <c r="P5" s="265"/>
      <c r="Q5" s="266"/>
      <c r="R5" s="265"/>
      <c r="S5" s="266"/>
      <c r="T5" s="39"/>
      <c r="U5" s="39"/>
      <c r="V5" s="39"/>
      <c r="W5" s="39"/>
    </row>
    <row r="6" spans="1:23" s="19" customFormat="1" ht="72" x14ac:dyDescent="0.25">
      <c r="A6" s="89">
        <v>1</v>
      </c>
      <c r="B6" s="95" t="s">
        <v>205</v>
      </c>
      <c r="C6" s="95" t="s">
        <v>57</v>
      </c>
      <c r="D6" s="95" t="s">
        <v>58</v>
      </c>
      <c r="E6" s="97">
        <v>33000000</v>
      </c>
      <c r="F6" s="90" t="s">
        <v>333</v>
      </c>
      <c r="G6" s="182">
        <f>SUM(J6:S6)</f>
        <v>18.100000000000001</v>
      </c>
      <c r="H6" s="176">
        <v>300000</v>
      </c>
      <c r="I6" s="162"/>
      <c r="J6" s="296">
        <v>2.4</v>
      </c>
      <c r="K6" s="297"/>
      <c r="L6" s="296">
        <v>8.1999999999999993</v>
      </c>
      <c r="M6" s="297"/>
      <c r="N6" s="296">
        <v>2.6</v>
      </c>
      <c r="O6" s="297"/>
      <c r="P6" s="296">
        <v>2.4</v>
      </c>
      <c r="Q6" s="297"/>
      <c r="R6" s="296">
        <v>2.5</v>
      </c>
      <c r="S6" s="297"/>
      <c r="T6" s="39"/>
      <c r="U6" s="39"/>
      <c r="V6" s="39"/>
      <c r="W6" s="39"/>
    </row>
    <row r="7" spans="1:23" s="19" customFormat="1" ht="78.75" customHeight="1" x14ac:dyDescent="0.25">
      <c r="A7" s="91">
        <v>2</v>
      </c>
      <c r="B7" s="98" t="s">
        <v>206</v>
      </c>
      <c r="C7" s="99" t="s">
        <v>207</v>
      </c>
      <c r="D7" s="99" t="s">
        <v>208</v>
      </c>
      <c r="E7" s="100">
        <v>13879700</v>
      </c>
      <c r="F7" s="92"/>
      <c r="G7" s="182">
        <f t="shared" ref="G7:G35" si="0">SUM(J7:S7)</f>
        <v>25.700000000000003</v>
      </c>
      <c r="H7" s="176">
        <v>300000</v>
      </c>
      <c r="I7" s="162"/>
      <c r="J7" s="296">
        <v>4</v>
      </c>
      <c r="K7" s="297"/>
      <c r="L7" s="296">
        <v>10</v>
      </c>
      <c r="M7" s="297"/>
      <c r="N7" s="296">
        <v>3.6</v>
      </c>
      <c r="O7" s="297"/>
      <c r="P7" s="296">
        <v>3.6</v>
      </c>
      <c r="Q7" s="297"/>
      <c r="R7" s="296">
        <v>4.5</v>
      </c>
      <c r="S7" s="297"/>
      <c r="T7" s="39"/>
      <c r="U7" s="39"/>
      <c r="V7" s="39"/>
      <c r="W7" s="39"/>
    </row>
    <row r="8" spans="1:23" s="19" customFormat="1" ht="72" x14ac:dyDescent="0.25">
      <c r="A8" s="91">
        <v>3</v>
      </c>
      <c r="B8" s="98" t="s">
        <v>209</v>
      </c>
      <c r="C8" s="99" t="s">
        <v>210</v>
      </c>
      <c r="D8" s="99" t="s">
        <v>211</v>
      </c>
      <c r="E8" s="100">
        <v>7010000</v>
      </c>
      <c r="F8" s="92"/>
      <c r="G8" s="182">
        <f t="shared" si="0"/>
        <v>65.433333333333337</v>
      </c>
      <c r="H8" s="176">
        <v>5000000</v>
      </c>
      <c r="I8" s="162"/>
      <c r="J8" s="296">
        <v>6</v>
      </c>
      <c r="K8" s="297"/>
      <c r="L8" s="296">
        <v>34.333333333333336</v>
      </c>
      <c r="M8" s="297"/>
      <c r="N8" s="296">
        <v>8.1666666666666661</v>
      </c>
      <c r="O8" s="297"/>
      <c r="P8" s="296">
        <v>7.333333333333333</v>
      </c>
      <c r="Q8" s="297"/>
      <c r="R8" s="296">
        <v>9.6</v>
      </c>
      <c r="S8" s="297"/>
      <c r="T8" s="39"/>
      <c r="U8" s="39"/>
      <c r="V8" s="39"/>
      <c r="W8" s="39"/>
    </row>
    <row r="9" spans="1:23" ht="57.75" x14ac:dyDescent="0.25">
      <c r="A9" s="93">
        <v>4</v>
      </c>
      <c r="B9" s="98" t="s">
        <v>212</v>
      </c>
      <c r="C9" s="99" t="s">
        <v>213</v>
      </c>
      <c r="D9" s="99" t="s">
        <v>214</v>
      </c>
      <c r="E9" s="100">
        <v>6000000</v>
      </c>
      <c r="F9" s="92"/>
      <c r="G9" s="182">
        <f t="shared" si="0"/>
        <v>37.6</v>
      </c>
      <c r="H9" s="179">
        <v>500000</v>
      </c>
      <c r="I9" s="163"/>
      <c r="J9" s="296">
        <v>4.8</v>
      </c>
      <c r="K9" s="297"/>
      <c r="L9" s="296">
        <v>15</v>
      </c>
      <c r="M9" s="297"/>
      <c r="N9" s="296">
        <v>5.8</v>
      </c>
      <c r="O9" s="297"/>
      <c r="P9" s="296">
        <v>5</v>
      </c>
      <c r="Q9" s="297"/>
      <c r="R9" s="296">
        <v>7</v>
      </c>
      <c r="S9" s="297"/>
    </row>
    <row r="10" spans="1:23" s="19" customFormat="1" ht="72" x14ac:dyDescent="0.25">
      <c r="A10" s="91">
        <v>5</v>
      </c>
      <c r="B10" s="98" t="s">
        <v>215</v>
      </c>
      <c r="C10" s="99" t="s">
        <v>216</v>
      </c>
      <c r="D10" s="99" t="s">
        <v>217</v>
      </c>
      <c r="E10" s="100">
        <v>9000000</v>
      </c>
      <c r="F10" s="92"/>
      <c r="G10" s="182">
        <f t="shared" si="0"/>
        <v>37.966666666666669</v>
      </c>
      <c r="H10" s="179">
        <v>4000000</v>
      </c>
      <c r="I10" s="163"/>
      <c r="J10" s="296">
        <v>6.833333333333333</v>
      </c>
      <c r="K10" s="297"/>
      <c r="L10" s="296">
        <v>10</v>
      </c>
      <c r="M10" s="297"/>
      <c r="N10" s="296">
        <v>7.166666666666667</v>
      </c>
      <c r="O10" s="297"/>
      <c r="P10" s="296">
        <v>6.166666666666667</v>
      </c>
      <c r="Q10" s="297"/>
      <c r="R10" s="296">
        <v>7.8</v>
      </c>
      <c r="S10" s="297"/>
      <c r="T10" s="39"/>
      <c r="U10" s="39"/>
      <c r="V10" s="39"/>
      <c r="W10" s="39"/>
    </row>
    <row r="11" spans="1:23" s="19" customFormat="1" ht="86.25" x14ac:dyDescent="0.25">
      <c r="A11" s="91">
        <v>6</v>
      </c>
      <c r="B11" s="98" t="s">
        <v>218</v>
      </c>
      <c r="C11" s="99" t="s">
        <v>219</v>
      </c>
      <c r="D11" s="99" t="s">
        <v>220</v>
      </c>
      <c r="E11" s="100">
        <v>33016288</v>
      </c>
      <c r="F11" s="92"/>
      <c r="G11" s="182">
        <f t="shared" si="0"/>
        <v>55.8</v>
      </c>
      <c r="H11" s="176">
        <v>0</v>
      </c>
      <c r="I11" s="162"/>
      <c r="J11" s="296">
        <v>10</v>
      </c>
      <c r="K11" s="297"/>
      <c r="L11" s="296">
        <v>15.8</v>
      </c>
      <c r="M11" s="297"/>
      <c r="N11" s="296">
        <v>12</v>
      </c>
      <c r="O11" s="297"/>
      <c r="P11" s="296">
        <v>10</v>
      </c>
      <c r="Q11" s="297"/>
      <c r="R11" s="296">
        <v>8</v>
      </c>
      <c r="S11" s="297"/>
      <c r="T11" s="39"/>
      <c r="U11" s="39"/>
      <c r="V11" s="39"/>
      <c r="W11" s="39"/>
    </row>
    <row r="12" spans="1:23" s="19" customFormat="1" ht="72" x14ac:dyDescent="0.25">
      <c r="A12" s="91">
        <v>7</v>
      </c>
      <c r="B12" s="98" t="s">
        <v>221</v>
      </c>
      <c r="C12" s="99" t="s">
        <v>222</v>
      </c>
      <c r="D12" s="99" t="s">
        <v>223</v>
      </c>
      <c r="E12" s="100">
        <v>30000000</v>
      </c>
      <c r="F12" s="92"/>
      <c r="G12" s="182">
        <f t="shared" si="0"/>
        <v>65.066666666666663</v>
      </c>
      <c r="H12" s="176">
        <v>8000000</v>
      </c>
      <c r="I12" s="162"/>
      <c r="J12" s="296">
        <v>10</v>
      </c>
      <c r="K12" s="297"/>
      <c r="L12" s="296">
        <v>28.333333333333332</v>
      </c>
      <c r="M12" s="297"/>
      <c r="N12" s="296">
        <v>13</v>
      </c>
      <c r="O12" s="297"/>
      <c r="P12" s="296">
        <v>6.333333333333333</v>
      </c>
      <c r="Q12" s="297"/>
      <c r="R12" s="296">
        <v>7.4</v>
      </c>
      <c r="S12" s="297"/>
      <c r="T12" s="39"/>
      <c r="U12" s="39"/>
      <c r="V12" s="39"/>
      <c r="W12" s="39"/>
    </row>
    <row r="13" spans="1:23" s="19" customFormat="1" ht="72" x14ac:dyDescent="0.25">
      <c r="A13" s="93">
        <v>8</v>
      </c>
      <c r="B13" s="98" t="s">
        <v>224</v>
      </c>
      <c r="C13" s="99" t="s">
        <v>225</v>
      </c>
      <c r="D13" s="99" t="s">
        <v>226</v>
      </c>
      <c r="E13" s="100">
        <v>23312000</v>
      </c>
      <c r="F13" s="92"/>
      <c r="G13" s="182">
        <f t="shared" si="0"/>
        <v>29.900000000000002</v>
      </c>
      <c r="H13" s="176">
        <v>300000</v>
      </c>
      <c r="I13" s="162"/>
      <c r="J13" s="296">
        <v>3.6</v>
      </c>
      <c r="K13" s="297"/>
      <c r="L13" s="296">
        <v>15</v>
      </c>
      <c r="M13" s="297"/>
      <c r="N13" s="296">
        <v>3.2</v>
      </c>
      <c r="O13" s="297"/>
      <c r="P13" s="296">
        <v>3.6</v>
      </c>
      <c r="Q13" s="297"/>
      <c r="R13" s="296">
        <v>4.5</v>
      </c>
      <c r="S13" s="297"/>
      <c r="T13" s="39"/>
      <c r="U13" s="39"/>
      <c r="V13" s="39"/>
      <c r="W13" s="39"/>
    </row>
    <row r="14" spans="1:23" s="19" customFormat="1" ht="72" x14ac:dyDescent="0.25">
      <c r="A14" s="91">
        <v>9</v>
      </c>
      <c r="B14" s="98" t="s">
        <v>227</v>
      </c>
      <c r="C14" s="99" t="s">
        <v>228</v>
      </c>
      <c r="D14" s="99" t="s">
        <v>229</v>
      </c>
      <c r="E14" s="100">
        <v>25000000</v>
      </c>
      <c r="F14" s="92"/>
      <c r="G14" s="182">
        <f t="shared" si="0"/>
        <v>63.25</v>
      </c>
      <c r="H14" s="176">
        <v>300000</v>
      </c>
      <c r="I14" s="162"/>
      <c r="J14" s="296">
        <v>15</v>
      </c>
      <c r="K14" s="297"/>
      <c r="L14" s="296">
        <v>12</v>
      </c>
      <c r="M14" s="297"/>
      <c r="N14" s="296">
        <v>18</v>
      </c>
      <c r="O14" s="297"/>
      <c r="P14" s="296">
        <v>12</v>
      </c>
      <c r="Q14" s="297"/>
      <c r="R14" s="296">
        <v>6.25</v>
      </c>
      <c r="S14" s="297"/>
      <c r="T14" s="39"/>
      <c r="U14" s="39"/>
      <c r="V14" s="39"/>
      <c r="W14" s="39"/>
    </row>
    <row r="15" spans="1:23" s="19" customFormat="1" ht="72" x14ac:dyDescent="0.25">
      <c r="A15" s="91">
        <v>10</v>
      </c>
      <c r="B15" s="98" t="s">
        <v>230</v>
      </c>
      <c r="C15" s="99" t="s">
        <v>231</v>
      </c>
      <c r="D15" s="99" t="s">
        <v>232</v>
      </c>
      <c r="E15" s="100">
        <v>7462500</v>
      </c>
      <c r="F15" s="92"/>
      <c r="G15" s="182">
        <f t="shared" si="0"/>
        <v>31.7</v>
      </c>
      <c r="H15" s="176">
        <v>500000</v>
      </c>
      <c r="I15" s="162"/>
      <c r="J15" s="296">
        <v>5.2</v>
      </c>
      <c r="K15" s="297"/>
      <c r="L15" s="296">
        <v>10</v>
      </c>
      <c r="M15" s="297"/>
      <c r="N15" s="296">
        <v>4.8</v>
      </c>
      <c r="O15" s="297"/>
      <c r="P15" s="296">
        <v>5.2</v>
      </c>
      <c r="Q15" s="297"/>
      <c r="R15" s="296">
        <v>6.5</v>
      </c>
      <c r="S15" s="297"/>
      <c r="T15" s="39"/>
      <c r="U15" s="39"/>
      <c r="V15" s="39"/>
      <c r="W15" s="39"/>
    </row>
    <row r="16" spans="1:23" s="19" customFormat="1" ht="72" x14ac:dyDescent="0.25">
      <c r="A16" s="91">
        <v>11</v>
      </c>
      <c r="B16" s="98" t="s">
        <v>233</v>
      </c>
      <c r="C16" s="99" t="s">
        <v>234</v>
      </c>
      <c r="D16" s="99" t="s">
        <v>235</v>
      </c>
      <c r="E16" s="100">
        <v>17420000</v>
      </c>
      <c r="F16" s="92"/>
      <c r="G16" s="182">
        <f t="shared" si="0"/>
        <v>64.75</v>
      </c>
      <c r="H16" s="176">
        <v>500000</v>
      </c>
      <c r="I16" s="162"/>
      <c r="J16" s="296">
        <v>14</v>
      </c>
      <c r="K16" s="297"/>
      <c r="L16" s="296">
        <v>20</v>
      </c>
      <c r="M16" s="297"/>
      <c r="N16" s="296">
        <v>15</v>
      </c>
      <c r="O16" s="297"/>
      <c r="P16" s="296">
        <v>10</v>
      </c>
      <c r="Q16" s="297"/>
      <c r="R16" s="296">
        <v>5.75</v>
      </c>
      <c r="S16" s="297"/>
      <c r="T16" s="39"/>
      <c r="U16" s="39"/>
      <c r="V16" s="39"/>
      <c r="W16" s="39"/>
    </row>
    <row r="17" spans="1:23" s="19" customFormat="1" ht="86.25" x14ac:dyDescent="0.25">
      <c r="A17" s="93">
        <v>12</v>
      </c>
      <c r="B17" s="98" t="s">
        <v>236</v>
      </c>
      <c r="C17" s="99" t="s">
        <v>237</v>
      </c>
      <c r="D17" s="99" t="s">
        <v>238</v>
      </c>
      <c r="E17" s="100">
        <v>4500000</v>
      </c>
      <c r="F17" s="92"/>
      <c r="G17" s="182">
        <f t="shared" si="0"/>
        <v>68.5</v>
      </c>
      <c r="H17" s="176">
        <v>3000000</v>
      </c>
      <c r="I17" s="162"/>
      <c r="J17" s="296">
        <v>11.833333333333334</v>
      </c>
      <c r="K17" s="297"/>
      <c r="L17" s="296">
        <v>19.666666666666668</v>
      </c>
      <c r="M17" s="297"/>
      <c r="N17" s="296">
        <v>12</v>
      </c>
      <c r="O17" s="297"/>
      <c r="P17" s="296">
        <v>15</v>
      </c>
      <c r="Q17" s="297"/>
      <c r="R17" s="296">
        <v>10</v>
      </c>
      <c r="S17" s="297"/>
      <c r="T17" s="39"/>
      <c r="U17" s="39"/>
      <c r="V17" s="39"/>
      <c r="W17" s="39"/>
    </row>
    <row r="18" spans="1:23" s="19" customFormat="1" ht="72" x14ac:dyDescent="0.25">
      <c r="A18" s="91">
        <v>13</v>
      </c>
      <c r="B18" s="98" t="s">
        <v>239</v>
      </c>
      <c r="C18" s="99" t="s">
        <v>240</v>
      </c>
      <c r="D18" s="99" t="s">
        <v>241</v>
      </c>
      <c r="E18" s="100">
        <v>7000000</v>
      </c>
      <c r="F18" s="92"/>
      <c r="G18" s="182">
        <f>SUM(J18:S18)</f>
        <v>58.666666666666671</v>
      </c>
      <c r="H18" s="176">
        <v>0</v>
      </c>
      <c r="I18" s="162"/>
      <c r="J18" s="296">
        <v>10</v>
      </c>
      <c r="K18" s="297"/>
      <c r="L18" s="296">
        <v>16.666666666666668</v>
      </c>
      <c r="M18" s="297"/>
      <c r="N18" s="296">
        <v>12</v>
      </c>
      <c r="O18" s="297"/>
      <c r="P18" s="296">
        <v>10</v>
      </c>
      <c r="Q18" s="297"/>
      <c r="R18" s="296">
        <v>10</v>
      </c>
      <c r="S18" s="297"/>
      <c r="T18" s="39"/>
      <c r="U18" s="39"/>
      <c r="V18" s="39"/>
      <c r="W18" s="39"/>
    </row>
    <row r="19" spans="1:23" s="19" customFormat="1" ht="57.75" x14ac:dyDescent="0.25">
      <c r="A19" s="91">
        <v>14</v>
      </c>
      <c r="B19" s="98" t="s">
        <v>242</v>
      </c>
      <c r="C19" s="99" t="s">
        <v>243</v>
      </c>
      <c r="D19" s="99" t="s">
        <v>244</v>
      </c>
      <c r="E19" s="100">
        <v>9500000</v>
      </c>
      <c r="F19" s="92"/>
      <c r="G19" s="182">
        <f t="shared" si="0"/>
        <v>62.35</v>
      </c>
      <c r="H19" s="176">
        <v>0</v>
      </c>
      <c r="I19" s="162"/>
      <c r="J19" s="296">
        <v>15</v>
      </c>
      <c r="K19" s="297"/>
      <c r="L19" s="296">
        <v>13.6</v>
      </c>
      <c r="M19" s="297"/>
      <c r="N19" s="296">
        <v>16</v>
      </c>
      <c r="O19" s="297"/>
      <c r="P19" s="296">
        <v>12</v>
      </c>
      <c r="Q19" s="297"/>
      <c r="R19" s="296">
        <v>5.75</v>
      </c>
      <c r="S19" s="297"/>
      <c r="T19" s="39"/>
      <c r="U19" s="39"/>
      <c r="V19" s="39"/>
      <c r="W19" s="39"/>
    </row>
    <row r="20" spans="1:23" s="19" customFormat="1" ht="57.75" x14ac:dyDescent="0.25">
      <c r="A20" s="91">
        <v>15</v>
      </c>
      <c r="B20" s="98" t="s">
        <v>245</v>
      </c>
      <c r="C20" s="99" t="s">
        <v>246</v>
      </c>
      <c r="D20" s="99" t="s">
        <v>247</v>
      </c>
      <c r="E20" s="100">
        <v>7000000</v>
      </c>
      <c r="F20" s="92"/>
      <c r="G20" s="182">
        <f t="shared" si="0"/>
        <v>72.966666666666654</v>
      </c>
      <c r="H20" s="176">
        <v>4000000</v>
      </c>
      <c r="I20" s="162"/>
      <c r="J20" s="296">
        <v>16</v>
      </c>
      <c r="K20" s="297"/>
      <c r="L20" s="296">
        <v>22</v>
      </c>
      <c r="M20" s="297"/>
      <c r="N20" s="296">
        <v>12.166666666666666</v>
      </c>
      <c r="O20" s="297"/>
      <c r="P20" s="296">
        <v>16</v>
      </c>
      <c r="Q20" s="297"/>
      <c r="R20" s="296">
        <v>6.8</v>
      </c>
      <c r="S20" s="297"/>
      <c r="T20" s="39"/>
      <c r="U20" s="39"/>
      <c r="V20" s="39"/>
      <c r="W20" s="39"/>
    </row>
    <row r="21" spans="1:23" s="19" customFormat="1" ht="66.75" customHeight="1" x14ac:dyDescent="0.25">
      <c r="A21" s="93">
        <v>16</v>
      </c>
      <c r="B21" s="98" t="s">
        <v>248</v>
      </c>
      <c r="C21" s="99" t="s">
        <v>249</v>
      </c>
      <c r="D21" s="99" t="s">
        <v>250</v>
      </c>
      <c r="E21" s="100">
        <v>3460000</v>
      </c>
      <c r="F21" s="92"/>
      <c r="G21" s="182">
        <f t="shared" si="0"/>
        <v>26.75</v>
      </c>
      <c r="H21" s="176">
        <v>300000</v>
      </c>
      <c r="I21" s="162"/>
      <c r="J21" s="296">
        <v>4.4000000000000004</v>
      </c>
      <c r="K21" s="297"/>
      <c r="L21" s="296">
        <v>8</v>
      </c>
      <c r="M21" s="297"/>
      <c r="N21" s="296">
        <v>4</v>
      </c>
      <c r="O21" s="297"/>
      <c r="P21" s="296">
        <v>4.5999999999999996</v>
      </c>
      <c r="Q21" s="297"/>
      <c r="R21" s="296">
        <v>5.75</v>
      </c>
      <c r="S21" s="297"/>
      <c r="T21" s="39"/>
      <c r="U21" s="39"/>
      <c r="V21" s="39"/>
      <c r="W21" s="39"/>
    </row>
    <row r="22" spans="1:23" s="19" customFormat="1" ht="72" x14ac:dyDescent="0.25">
      <c r="A22" s="91">
        <v>17</v>
      </c>
      <c r="B22" s="98" t="s">
        <v>251</v>
      </c>
      <c r="C22" s="99" t="s">
        <v>252</v>
      </c>
      <c r="D22" s="99" t="s">
        <v>253</v>
      </c>
      <c r="E22" s="100">
        <v>12112000</v>
      </c>
      <c r="F22" s="92"/>
      <c r="G22" s="182">
        <f t="shared" si="0"/>
        <v>54.3</v>
      </c>
      <c r="H22" s="176">
        <v>300000</v>
      </c>
      <c r="I22" s="162"/>
      <c r="J22" s="296">
        <v>13</v>
      </c>
      <c r="K22" s="297"/>
      <c r="L22" s="296">
        <v>12.8</v>
      </c>
      <c r="M22" s="297"/>
      <c r="N22" s="296">
        <v>15</v>
      </c>
      <c r="O22" s="297"/>
      <c r="P22" s="296">
        <v>8</v>
      </c>
      <c r="Q22" s="297"/>
      <c r="R22" s="296">
        <v>5.5</v>
      </c>
      <c r="S22" s="297"/>
      <c r="T22" s="39"/>
      <c r="U22" s="39"/>
      <c r="V22" s="39"/>
      <c r="W22" s="39"/>
    </row>
    <row r="23" spans="1:23" s="19" customFormat="1" x14ac:dyDescent="0.25">
      <c r="A23" s="33"/>
      <c r="B23" s="253" t="s">
        <v>11</v>
      </c>
      <c r="C23" s="253"/>
      <c r="D23" s="253"/>
      <c r="E23" s="10">
        <f>SUM(E6:E22)</f>
        <v>248672488</v>
      </c>
      <c r="F23" s="9"/>
      <c r="G23" s="9">
        <f t="shared" si="0"/>
        <v>0</v>
      </c>
      <c r="H23" s="37">
        <f>SUM(H6:H22)</f>
        <v>27300000</v>
      </c>
      <c r="I23" s="13"/>
      <c r="J23" s="281"/>
      <c r="K23" s="281"/>
      <c r="L23" s="281"/>
      <c r="M23" s="281"/>
      <c r="N23" s="281"/>
      <c r="O23" s="281"/>
      <c r="P23" s="281"/>
      <c r="Q23" s="281"/>
      <c r="R23" s="281"/>
      <c r="S23" s="281"/>
      <c r="T23" s="39"/>
      <c r="U23" s="39"/>
      <c r="V23" s="39"/>
      <c r="W23" s="39"/>
    </row>
    <row r="24" spans="1:23" s="19" customFormat="1" ht="15.75" customHeight="1" x14ac:dyDescent="0.25">
      <c r="A24" s="249" t="s">
        <v>38</v>
      </c>
      <c r="B24" s="250"/>
      <c r="C24" s="250"/>
      <c r="D24" s="250"/>
      <c r="E24" s="250"/>
      <c r="F24" s="250"/>
      <c r="G24" s="250"/>
      <c r="H24" s="250"/>
      <c r="I24" s="251"/>
      <c r="J24" s="252"/>
      <c r="K24" s="252"/>
      <c r="L24" s="252"/>
      <c r="M24" s="252"/>
      <c r="N24" s="252"/>
      <c r="O24" s="252"/>
      <c r="P24" s="252"/>
      <c r="Q24" s="252"/>
      <c r="R24" s="252"/>
      <c r="S24" s="252"/>
      <c r="T24" s="39"/>
      <c r="U24" s="39"/>
      <c r="V24" s="39"/>
      <c r="W24" s="39"/>
    </row>
    <row r="25" spans="1:23" s="19" customFormat="1" ht="171.75" x14ac:dyDescent="0.25">
      <c r="A25" s="89">
        <v>1</v>
      </c>
      <c r="B25" s="95" t="s">
        <v>254</v>
      </c>
      <c r="C25" s="95" t="s">
        <v>66</v>
      </c>
      <c r="D25" s="95" t="s">
        <v>67</v>
      </c>
      <c r="E25" s="97">
        <v>35000000</v>
      </c>
      <c r="F25" s="95" t="s">
        <v>317</v>
      </c>
      <c r="G25" s="182">
        <f t="shared" si="0"/>
        <v>0</v>
      </c>
      <c r="H25" s="176"/>
      <c r="I25" s="164"/>
      <c r="J25" s="294">
        <v>0</v>
      </c>
      <c r="K25" s="295"/>
      <c r="L25" s="294">
        <v>0</v>
      </c>
      <c r="M25" s="295"/>
      <c r="N25" s="294">
        <v>0</v>
      </c>
      <c r="O25" s="295"/>
      <c r="P25" s="294">
        <v>0</v>
      </c>
      <c r="Q25" s="295"/>
      <c r="R25" s="294">
        <v>0</v>
      </c>
      <c r="S25" s="295"/>
      <c r="T25" s="39"/>
      <c r="U25" s="39"/>
      <c r="V25" s="39"/>
      <c r="W25" s="39"/>
    </row>
    <row r="26" spans="1:23" s="19" customFormat="1" ht="72" x14ac:dyDescent="0.25">
      <c r="A26" s="91">
        <v>2</v>
      </c>
      <c r="B26" s="98" t="s">
        <v>255</v>
      </c>
      <c r="C26" s="99" t="s">
        <v>256</v>
      </c>
      <c r="D26" s="99" t="s">
        <v>257</v>
      </c>
      <c r="E26" s="100">
        <v>6370650</v>
      </c>
      <c r="F26" s="77"/>
      <c r="G26" s="182">
        <f t="shared" si="0"/>
        <v>69</v>
      </c>
      <c r="H26" s="176">
        <v>300000</v>
      </c>
      <c r="I26" s="164"/>
      <c r="J26" s="294">
        <v>13</v>
      </c>
      <c r="K26" s="295"/>
      <c r="L26" s="294">
        <v>22</v>
      </c>
      <c r="M26" s="295"/>
      <c r="N26" s="294">
        <v>16</v>
      </c>
      <c r="O26" s="295"/>
      <c r="P26" s="294">
        <v>8</v>
      </c>
      <c r="Q26" s="295"/>
      <c r="R26" s="294">
        <v>10</v>
      </c>
      <c r="S26" s="295"/>
      <c r="T26" s="39"/>
      <c r="U26" s="39"/>
      <c r="V26" s="39"/>
      <c r="W26" s="39"/>
    </row>
    <row r="27" spans="1:23" s="19" customFormat="1" ht="72" x14ac:dyDescent="0.25">
      <c r="A27" s="91">
        <v>3</v>
      </c>
      <c r="B27" s="98" t="s">
        <v>258</v>
      </c>
      <c r="C27" s="99" t="s">
        <v>259</v>
      </c>
      <c r="D27" s="99" t="s">
        <v>260</v>
      </c>
      <c r="E27" s="100">
        <v>10250000</v>
      </c>
      <c r="F27" s="77"/>
      <c r="G27" s="182">
        <f t="shared" si="0"/>
        <v>30.5</v>
      </c>
      <c r="H27" s="176">
        <v>3000000</v>
      </c>
      <c r="I27" s="164"/>
      <c r="J27" s="294">
        <v>5.833333333333333</v>
      </c>
      <c r="K27" s="295"/>
      <c r="L27" s="294">
        <v>8</v>
      </c>
      <c r="M27" s="295"/>
      <c r="N27" s="294">
        <v>6</v>
      </c>
      <c r="O27" s="295"/>
      <c r="P27" s="294">
        <v>5.666666666666667</v>
      </c>
      <c r="Q27" s="295"/>
      <c r="R27" s="294">
        <v>5</v>
      </c>
      <c r="S27" s="295"/>
      <c r="T27" s="39"/>
      <c r="U27" s="39"/>
      <c r="V27" s="39"/>
      <c r="W27" s="39"/>
    </row>
    <row r="28" spans="1:23" s="19" customFormat="1" ht="66.75" customHeight="1" x14ac:dyDescent="0.25">
      <c r="A28" s="91">
        <v>4</v>
      </c>
      <c r="B28" s="98" t="s">
        <v>261</v>
      </c>
      <c r="C28" s="99" t="s">
        <v>262</v>
      </c>
      <c r="D28" s="99" t="s">
        <v>263</v>
      </c>
      <c r="E28" s="100">
        <v>48670000</v>
      </c>
      <c r="F28" s="77"/>
      <c r="G28" s="182">
        <f t="shared" si="0"/>
        <v>31.93333333333333</v>
      </c>
      <c r="H28" s="176">
        <v>300000</v>
      </c>
      <c r="I28" s="164"/>
      <c r="J28" s="294">
        <v>4.833333333333333</v>
      </c>
      <c r="K28" s="295"/>
      <c r="L28" s="294">
        <v>11</v>
      </c>
      <c r="M28" s="295"/>
      <c r="N28" s="294">
        <v>4.833333333333333</v>
      </c>
      <c r="O28" s="295"/>
      <c r="P28" s="294">
        <v>5.666666666666667</v>
      </c>
      <c r="Q28" s="295"/>
      <c r="R28" s="294">
        <v>5.6</v>
      </c>
      <c r="S28" s="295"/>
      <c r="T28" s="39"/>
      <c r="U28" s="39"/>
      <c r="V28" s="39"/>
      <c r="W28" s="39"/>
    </row>
    <row r="29" spans="1:23" s="19" customFormat="1" ht="72" x14ac:dyDescent="0.25">
      <c r="A29" s="91">
        <v>5</v>
      </c>
      <c r="B29" s="98" t="s">
        <v>264</v>
      </c>
      <c r="C29" s="99" t="s">
        <v>265</v>
      </c>
      <c r="D29" s="99" t="s">
        <v>266</v>
      </c>
      <c r="E29" s="100">
        <v>24500000</v>
      </c>
      <c r="F29" s="77"/>
      <c r="G29" s="182">
        <f t="shared" si="0"/>
        <v>66.8</v>
      </c>
      <c r="H29" s="176">
        <v>300000</v>
      </c>
      <c r="I29" s="164"/>
      <c r="J29" s="294">
        <v>15</v>
      </c>
      <c r="K29" s="295"/>
      <c r="L29" s="294">
        <v>14.8</v>
      </c>
      <c r="M29" s="295"/>
      <c r="N29" s="294">
        <v>12</v>
      </c>
      <c r="O29" s="295"/>
      <c r="P29" s="294">
        <v>15</v>
      </c>
      <c r="Q29" s="295"/>
      <c r="R29" s="294">
        <v>10</v>
      </c>
      <c r="S29" s="295"/>
      <c r="T29" s="39"/>
      <c r="U29" s="39"/>
      <c r="V29" s="39"/>
      <c r="W29" s="39"/>
    </row>
    <row r="30" spans="1:23" s="19" customFormat="1" ht="72" x14ac:dyDescent="0.25">
      <c r="A30" s="91">
        <v>6</v>
      </c>
      <c r="B30" s="98" t="s">
        <v>267</v>
      </c>
      <c r="C30" s="99" t="s">
        <v>268</v>
      </c>
      <c r="D30" s="99" t="s">
        <v>269</v>
      </c>
      <c r="E30" s="100">
        <v>20000000</v>
      </c>
      <c r="F30" s="77"/>
      <c r="G30" s="182">
        <f t="shared" si="0"/>
        <v>70</v>
      </c>
      <c r="H30" s="176">
        <v>4000000</v>
      </c>
      <c r="I30" s="164"/>
      <c r="J30" s="294">
        <v>15</v>
      </c>
      <c r="K30" s="295"/>
      <c r="L30" s="294">
        <v>20</v>
      </c>
      <c r="M30" s="295"/>
      <c r="N30" s="294">
        <v>12</v>
      </c>
      <c r="O30" s="295"/>
      <c r="P30" s="294">
        <v>15</v>
      </c>
      <c r="Q30" s="295"/>
      <c r="R30" s="294">
        <v>8</v>
      </c>
      <c r="S30" s="295"/>
      <c r="T30" s="39"/>
      <c r="U30" s="39"/>
      <c r="V30" s="39"/>
      <c r="W30" s="39"/>
    </row>
    <row r="31" spans="1:23" s="19" customFormat="1" ht="72" x14ac:dyDescent="0.25">
      <c r="A31" s="91">
        <v>7</v>
      </c>
      <c r="B31" s="98" t="s">
        <v>270</v>
      </c>
      <c r="C31" s="99" t="s">
        <v>271</v>
      </c>
      <c r="D31" s="99" t="s">
        <v>272</v>
      </c>
      <c r="E31" s="100">
        <v>8938000</v>
      </c>
      <c r="F31" s="77"/>
      <c r="G31" s="182">
        <f t="shared" si="0"/>
        <v>68.466666666666669</v>
      </c>
      <c r="H31" s="176">
        <v>8000000</v>
      </c>
      <c r="I31" s="164"/>
      <c r="J31" s="294">
        <v>18</v>
      </c>
      <c r="K31" s="295"/>
      <c r="L31" s="294">
        <v>28</v>
      </c>
      <c r="M31" s="295"/>
      <c r="N31" s="294">
        <v>7.833333333333333</v>
      </c>
      <c r="O31" s="295"/>
      <c r="P31" s="294">
        <v>6.833333333333333</v>
      </c>
      <c r="Q31" s="295"/>
      <c r="R31" s="294">
        <v>7.8</v>
      </c>
      <c r="S31" s="295"/>
      <c r="T31" s="39"/>
      <c r="U31" s="39"/>
      <c r="V31" s="39"/>
      <c r="W31" s="39"/>
    </row>
    <row r="32" spans="1:23" s="19" customFormat="1" x14ac:dyDescent="0.25">
      <c r="A32" s="33"/>
      <c r="B32" s="253" t="s">
        <v>11</v>
      </c>
      <c r="C32" s="253"/>
      <c r="D32" s="253"/>
      <c r="E32" s="10">
        <f>SUM(E25:E31)</f>
        <v>153728650</v>
      </c>
      <c r="F32" s="9"/>
      <c r="G32" s="9">
        <f t="shared" si="0"/>
        <v>0</v>
      </c>
      <c r="H32" s="56">
        <f>SUM(H26:H31)</f>
        <v>15900000</v>
      </c>
      <c r="I32" s="13"/>
      <c r="J32" s="281"/>
      <c r="K32" s="281"/>
      <c r="L32" s="281"/>
      <c r="M32" s="281"/>
      <c r="N32" s="281"/>
      <c r="O32" s="281"/>
      <c r="P32" s="281"/>
      <c r="Q32" s="281"/>
      <c r="R32" s="281"/>
      <c r="S32" s="281"/>
      <c r="T32" s="39"/>
      <c r="U32" s="39"/>
      <c r="V32" s="39"/>
      <c r="W32" s="39"/>
    </row>
    <row r="33" spans="1:23" s="19" customFormat="1" ht="15.75" customHeight="1" x14ac:dyDescent="0.25">
      <c r="A33" s="249" t="s">
        <v>37</v>
      </c>
      <c r="B33" s="250"/>
      <c r="C33" s="250"/>
      <c r="D33" s="250"/>
      <c r="E33" s="250"/>
      <c r="F33" s="250"/>
      <c r="G33" s="250"/>
      <c r="H33" s="250"/>
      <c r="I33" s="251"/>
      <c r="J33" s="252"/>
      <c r="K33" s="252"/>
      <c r="L33" s="252"/>
      <c r="M33" s="252"/>
      <c r="N33" s="252"/>
      <c r="O33" s="252"/>
      <c r="P33" s="252"/>
      <c r="Q33" s="252"/>
      <c r="R33" s="252"/>
      <c r="S33" s="252"/>
      <c r="T33" s="39"/>
      <c r="U33" s="39"/>
      <c r="V33" s="39"/>
      <c r="W33" s="39"/>
    </row>
    <row r="34" spans="1:23" s="19" customFormat="1" ht="62.25" customHeight="1" x14ac:dyDescent="0.25">
      <c r="A34" s="91">
        <v>1</v>
      </c>
      <c r="B34" s="99" t="s">
        <v>273</v>
      </c>
      <c r="C34" s="99" t="s">
        <v>274</v>
      </c>
      <c r="D34" s="99" t="s">
        <v>275</v>
      </c>
      <c r="E34" s="100">
        <v>20423000</v>
      </c>
      <c r="F34" s="77"/>
      <c r="G34" s="182">
        <f t="shared" si="0"/>
        <v>74.2</v>
      </c>
      <c r="H34" s="176">
        <v>5000000</v>
      </c>
      <c r="I34" s="165"/>
      <c r="J34" s="294">
        <v>15</v>
      </c>
      <c r="K34" s="295"/>
      <c r="L34" s="294">
        <v>28</v>
      </c>
      <c r="M34" s="295"/>
      <c r="N34" s="294">
        <v>15</v>
      </c>
      <c r="O34" s="295"/>
      <c r="P34" s="294">
        <v>8</v>
      </c>
      <c r="Q34" s="295"/>
      <c r="R34" s="294">
        <v>8.1999999999999993</v>
      </c>
      <c r="S34" s="295"/>
      <c r="T34" s="58"/>
      <c r="U34" s="39"/>
      <c r="V34" s="39"/>
      <c r="W34" s="39"/>
    </row>
    <row r="35" spans="1:23" s="19" customFormat="1" ht="88.5" customHeight="1" x14ac:dyDescent="0.25">
      <c r="A35" s="91">
        <v>2</v>
      </c>
      <c r="B35" s="99" t="s">
        <v>276</v>
      </c>
      <c r="C35" s="99" t="s">
        <v>277</v>
      </c>
      <c r="D35" s="99" t="s">
        <v>278</v>
      </c>
      <c r="E35" s="100">
        <v>9678046</v>
      </c>
      <c r="F35" s="77"/>
      <c r="G35" s="182">
        <f t="shared" si="0"/>
        <v>75.5</v>
      </c>
      <c r="H35" s="176">
        <v>5000000</v>
      </c>
      <c r="I35" s="165"/>
      <c r="J35" s="294">
        <v>15</v>
      </c>
      <c r="K35" s="295"/>
      <c r="L35" s="294">
        <v>29.5</v>
      </c>
      <c r="M35" s="295"/>
      <c r="N35" s="294">
        <v>15</v>
      </c>
      <c r="O35" s="295"/>
      <c r="P35" s="294">
        <v>8</v>
      </c>
      <c r="Q35" s="295"/>
      <c r="R35" s="294">
        <v>8</v>
      </c>
      <c r="S35" s="295"/>
      <c r="T35" s="58"/>
      <c r="U35" s="39"/>
      <c r="V35" s="39"/>
      <c r="W35" s="39"/>
    </row>
    <row r="36" spans="1:23" x14ac:dyDescent="0.25">
      <c r="A36" s="34"/>
      <c r="B36" s="255" t="s">
        <v>11</v>
      </c>
      <c r="C36" s="255"/>
      <c r="D36" s="255"/>
      <c r="E36" s="27">
        <f>SUM(E34:E35)</f>
        <v>30101046</v>
      </c>
      <c r="F36" s="26"/>
      <c r="G36" s="120"/>
      <c r="H36" s="124">
        <f>SUM(H34:H35)</f>
        <v>10000000</v>
      </c>
      <c r="I36" s="28"/>
      <c r="J36" s="283"/>
      <c r="K36" s="283"/>
      <c r="L36" s="283"/>
      <c r="M36" s="283"/>
      <c r="N36" s="284"/>
      <c r="O36" s="285"/>
      <c r="P36" s="283"/>
      <c r="Q36" s="283"/>
      <c r="R36" s="283"/>
      <c r="S36" s="284"/>
    </row>
    <row r="37" spans="1:23" x14ac:dyDescent="0.25">
      <c r="A37" s="35"/>
      <c r="B37" s="11"/>
      <c r="C37" s="7"/>
      <c r="D37" s="7"/>
      <c r="E37" s="37">
        <f>(E36+E32+E23)</f>
        <v>432502184</v>
      </c>
      <c r="F37" s="7"/>
      <c r="G37" s="102" t="s">
        <v>12</v>
      </c>
      <c r="H37" s="37">
        <f>(H36+H32+H23)</f>
        <v>53200000</v>
      </c>
      <c r="I37" s="1"/>
      <c r="J37" s="14"/>
      <c r="K37" s="14"/>
      <c r="L37" s="14"/>
      <c r="M37" s="14"/>
      <c r="N37" s="14"/>
      <c r="O37" s="14"/>
      <c r="P37" s="14"/>
      <c r="Q37" s="14"/>
      <c r="R37" s="14"/>
      <c r="S37" s="14"/>
    </row>
  </sheetData>
  <mergeCells count="169">
    <mergeCell ref="J22:K22"/>
    <mergeCell ref="L22:M22"/>
    <mergeCell ref="N22:O22"/>
    <mergeCell ref="J21:K21"/>
    <mergeCell ref="L21:M21"/>
    <mergeCell ref="N21:O21"/>
    <mergeCell ref="P21:Q21"/>
    <mergeCell ref="R21:S21"/>
    <mergeCell ref="J20:K20"/>
    <mergeCell ref="L20:M20"/>
    <mergeCell ref="N20:O20"/>
    <mergeCell ref="P20:Q20"/>
    <mergeCell ref="R20:S20"/>
    <mergeCell ref="P22:Q22"/>
    <mergeCell ref="R22:S22"/>
    <mergeCell ref="N15:O15"/>
    <mergeCell ref="P15:Q15"/>
    <mergeCell ref="R15:S15"/>
    <mergeCell ref="J16:K16"/>
    <mergeCell ref="L16:M16"/>
    <mergeCell ref="N16:O16"/>
    <mergeCell ref="P16:Q16"/>
    <mergeCell ref="R16:S16"/>
    <mergeCell ref="P9:Q9"/>
    <mergeCell ref="J13:K13"/>
    <mergeCell ref="L13:M13"/>
    <mergeCell ref="N13:O13"/>
    <mergeCell ref="P13:Q13"/>
    <mergeCell ref="R13:S13"/>
    <mergeCell ref="N14:O14"/>
    <mergeCell ref="P14:Q14"/>
    <mergeCell ref="R14:S14"/>
    <mergeCell ref="J14:K14"/>
    <mergeCell ref="L14:M14"/>
    <mergeCell ref="J15:K15"/>
    <mergeCell ref="L15:M15"/>
    <mergeCell ref="N8:O8"/>
    <mergeCell ref="P8:Q8"/>
    <mergeCell ref="R8:S8"/>
    <mergeCell ref="J9:K9"/>
    <mergeCell ref="J12:K12"/>
    <mergeCell ref="L12:M12"/>
    <mergeCell ref="N12:O12"/>
    <mergeCell ref="P12:Q12"/>
    <mergeCell ref="R12:S12"/>
    <mergeCell ref="L9:M9"/>
    <mergeCell ref="N9:O9"/>
    <mergeCell ref="R9:S9"/>
    <mergeCell ref="J8:K8"/>
    <mergeCell ref="L8:M8"/>
    <mergeCell ref="J11:K11"/>
    <mergeCell ref="L11:M11"/>
    <mergeCell ref="N11:O11"/>
    <mergeCell ref="P11:Q11"/>
    <mergeCell ref="R11:S11"/>
    <mergeCell ref="J10:K10"/>
    <mergeCell ref="L10:M10"/>
    <mergeCell ref="N10:O10"/>
    <mergeCell ref="P10:Q10"/>
    <mergeCell ref="R10:S10"/>
    <mergeCell ref="J19:K19"/>
    <mergeCell ref="L19:M19"/>
    <mergeCell ref="N19:O19"/>
    <mergeCell ref="P19:Q19"/>
    <mergeCell ref="R19:S19"/>
    <mergeCell ref="J17:K17"/>
    <mergeCell ref="L17:M17"/>
    <mergeCell ref="N17:O17"/>
    <mergeCell ref="P17:Q17"/>
    <mergeCell ref="R17:S17"/>
    <mergeCell ref="J18:K18"/>
    <mergeCell ref="L18:M18"/>
    <mergeCell ref="N18:O18"/>
    <mergeCell ref="P18:Q18"/>
    <mergeCell ref="R18:S18"/>
    <mergeCell ref="J6:K6"/>
    <mergeCell ref="L6:M6"/>
    <mergeCell ref="N6:O6"/>
    <mergeCell ref="P6:Q6"/>
    <mergeCell ref="R6:S6"/>
    <mergeCell ref="J7:K7"/>
    <mergeCell ref="L7:M7"/>
    <mergeCell ref="N7:O7"/>
    <mergeCell ref="P7:Q7"/>
    <mergeCell ref="R7:S7"/>
    <mergeCell ref="N29:O29"/>
    <mergeCell ref="L34:M34"/>
    <mergeCell ref="N34:O34"/>
    <mergeCell ref="P34:Q34"/>
    <mergeCell ref="R34:S34"/>
    <mergeCell ref="J31:K31"/>
    <mergeCell ref="L31:M31"/>
    <mergeCell ref="N31:O31"/>
    <mergeCell ref="P31:Q31"/>
    <mergeCell ref="R31:S31"/>
    <mergeCell ref="P29:Q29"/>
    <mergeCell ref="J30:K30"/>
    <mergeCell ref="L30:M30"/>
    <mergeCell ref="N30:O30"/>
    <mergeCell ref="P30:Q30"/>
    <mergeCell ref="R29:S29"/>
    <mergeCell ref="B36:D36"/>
    <mergeCell ref="J36:K36"/>
    <mergeCell ref="L36:M36"/>
    <mergeCell ref="N36:O36"/>
    <mergeCell ref="P36:Q36"/>
    <mergeCell ref="R36:S36"/>
    <mergeCell ref="R32:S32"/>
    <mergeCell ref="A33:I33"/>
    <mergeCell ref="J33:K33"/>
    <mergeCell ref="L33:M33"/>
    <mergeCell ref="N33:O33"/>
    <mergeCell ref="P33:Q33"/>
    <mergeCell ref="R33:S33"/>
    <mergeCell ref="B32:D32"/>
    <mergeCell ref="J32:K32"/>
    <mergeCell ref="L32:M32"/>
    <mergeCell ref="N32:O32"/>
    <mergeCell ref="P32:Q32"/>
    <mergeCell ref="J35:K35"/>
    <mergeCell ref="L35:M35"/>
    <mergeCell ref="N35:O35"/>
    <mergeCell ref="P35:Q35"/>
    <mergeCell ref="R35:S35"/>
    <mergeCell ref="J34:K34"/>
    <mergeCell ref="N27:O27"/>
    <mergeCell ref="P27:Q27"/>
    <mergeCell ref="R27:S27"/>
    <mergeCell ref="J27:K27"/>
    <mergeCell ref="L27:M27"/>
    <mergeCell ref="R30:S30"/>
    <mergeCell ref="L28:M28"/>
    <mergeCell ref="N28:O28"/>
    <mergeCell ref="R23:S23"/>
    <mergeCell ref="J25:K25"/>
    <mergeCell ref="L25:M25"/>
    <mergeCell ref="N25:O25"/>
    <mergeCell ref="P25:Q25"/>
    <mergeCell ref="R25:S25"/>
    <mergeCell ref="J26:K26"/>
    <mergeCell ref="L26:M26"/>
    <mergeCell ref="N26:O26"/>
    <mergeCell ref="P26:Q26"/>
    <mergeCell ref="R26:S26"/>
    <mergeCell ref="P28:Q28"/>
    <mergeCell ref="R28:S28"/>
    <mergeCell ref="J28:K28"/>
    <mergeCell ref="J29:K29"/>
    <mergeCell ref="L29:M29"/>
    <mergeCell ref="A24:I24"/>
    <mergeCell ref="J24:K24"/>
    <mergeCell ref="L24:M24"/>
    <mergeCell ref="N24:O24"/>
    <mergeCell ref="P24:Q24"/>
    <mergeCell ref="R24:S24"/>
    <mergeCell ref="B23:D23"/>
    <mergeCell ref="J23:K23"/>
    <mergeCell ref="L23:M23"/>
    <mergeCell ref="N23:O23"/>
    <mergeCell ref="P23:Q23"/>
    <mergeCell ref="B1:E1"/>
    <mergeCell ref="J1:K5"/>
    <mergeCell ref="L1:M5"/>
    <mergeCell ref="N1:O5"/>
    <mergeCell ref="P1:Q5"/>
    <mergeCell ref="R1:S5"/>
    <mergeCell ref="A2:B2"/>
    <mergeCell ref="B3:C3"/>
    <mergeCell ref="A5:I5"/>
  </mergeCells>
  <pageMargins left="0.7" right="0.7" top="0.75" bottom="0.75" header="0.3" footer="0.3"/>
  <pageSetup paperSize="9" scale="43"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zoomScale="70" zoomScaleNormal="70" workbookViewId="0">
      <selection activeCell="H26" sqref="H26"/>
    </sheetView>
  </sheetViews>
  <sheetFormatPr defaultColWidth="9.140625" defaultRowHeight="15" x14ac:dyDescent="0.25"/>
  <cols>
    <col min="1" max="1" width="9.140625" style="40" customWidth="1"/>
    <col min="2" max="2" width="31.5703125" style="15" customWidth="1"/>
    <col min="3" max="3" width="36.85546875" style="15" customWidth="1"/>
    <col min="4" max="4" width="32.140625" style="15" customWidth="1"/>
    <col min="5" max="5" width="15.7109375" style="41" customWidth="1"/>
    <col min="6" max="6" width="27.5703125" style="15" customWidth="1"/>
    <col min="7" max="7" width="14.28515625" style="15" customWidth="1"/>
    <col min="8" max="8" width="23.28515625" style="15" customWidth="1"/>
    <col min="9" max="9" width="20.28515625" style="15" customWidth="1"/>
    <col min="10" max="19" width="9.140625" style="15"/>
    <col min="20" max="23" width="9.140625" style="39"/>
    <col min="24" max="16384" width="9.140625" style="15"/>
  </cols>
  <sheetData>
    <row r="1" spans="1:23" x14ac:dyDescent="0.25">
      <c r="A1" s="107"/>
      <c r="B1" s="259" t="s">
        <v>20</v>
      </c>
      <c r="C1" s="259"/>
      <c r="D1" s="259"/>
      <c r="E1" s="260"/>
      <c r="F1" s="103"/>
      <c r="G1" s="73"/>
      <c r="H1" s="73"/>
      <c r="I1" s="104"/>
      <c r="J1" s="261" t="s">
        <v>21</v>
      </c>
      <c r="K1" s="262"/>
      <c r="L1" s="267" t="s">
        <v>22</v>
      </c>
      <c r="M1" s="262"/>
      <c r="N1" s="261" t="s">
        <v>23</v>
      </c>
      <c r="O1" s="268"/>
      <c r="P1" s="261" t="s">
        <v>325</v>
      </c>
      <c r="Q1" s="262"/>
      <c r="R1" s="261" t="s">
        <v>24</v>
      </c>
      <c r="S1" s="262"/>
    </row>
    <row r="2" spans="1:23" ht="15" customHeight="1" x14ac:dyDescent="0.25">
      <c r="A2" s="273" t="s">
        <v>1</v>
      </c>
      <c r="B2" s="274"/>
      <c r="C2" s="108"/>
      <c r="D2" s="110"/>
      <c r="E2" s="111"/>
      <c r="F2" s="105"/>
      <c r="G2" s="105"/>
      <c r="H2" s="73"/>
      <c r="I2" s="104"/>
      <c r="J2" s="263"/>
      <c r="K2" s="264"/>
      <c r="L2" s="263"/>
      <c r="M2" s="264"/>
      <c r="N2" s="269"/>
      <c r="O2" s="270"/>
      <c r="P2" s="263"/>
      <c r="Q2" s="264"/>
      <c r="R2" s="263"/>
      <c r="S2" s="264"/>
    </row>
    <row r="3" spans="1:23" ht="76.5" customHeight="1" x14ac:dyDescent="0.25">
      <c r="A3" s="91"/>
      <c r="B3" s="275" t="s">
        <v>334</v>
      </c>
      <c r="C3" s="276"/>
      <c r="D3" s="113" t="s">
        <v>2</v>
      </c>
      <c r="E3" s="111"/>
      <c r="F3" s="106"/>
      <c r="G3" s="105"/>
      <c r="H3" s="73"/>
      <c r="I3" s="104"/>
      <c r="J3" s="263"/>
      <c r="K3" s="264"/>
      <c r="L3" s="263"/>
      <c r="M3" s="264"/>
      <c r="N3" s="269"/>
      <c r="O3" s="270"/>
      <c r="P3" s="263"/>
      <c r="Q3" s="264"/>
      <c r="R3" s="263"/>
      <c r="S3" s="264"/>
    </row>
    <row r="4" spans="1:23" ht="42.75" x14ac:dyDescent="0.25">
      <c r="A4" s="114" t="s">
        <v>3</v>
      </c>
      <c r="B4" s="114" t="s">
        <v>4</v>
      </c>
      <c r="C4" s="114" t="s">
        <v>5</v>
      </c>
      <c r="D4" s="114" t="s">
        <v>6</v>
      </c>
      <c r="E4" s="115" t="s">
        <v>7</v>
      </c>
      <c r="F4" s="114" t="s">
        <v>8</v>
      </c>
      <c r="G4" s="116" t="s">
        <v>9</v>
      </c>
      <c r="H4" s="117" t="s">
        <v>42</v>
      </c>
      <c r="I4" s="118" t="s">
        <v>10</v>
      </c>
      <c r="J4" s="263"/>
      <c r="K4" s="264"/>
      <c r="L4" s="263"/>
      <c r="M4" s="264"/>
      <c r="N4" s="269"/>
      <c r="O4" s="270"/>
      <c r="P4" s="263"/>
      <c r="Q4" s="264"/>
      <c r="R4" s="263"/>
      <c r="S4" s="264"/>
    </row>
    <row r="5" spans="1:23" s="19" customFormat="1" ht="16.5" customHeight="1" thickBot="1" x14ac:dyDescent="0.3">
      <c r="A5" s="277" t="s">
        <v>36</v>
      </c>
      <c r="B5" s="278"/>
      <c r="C5" s="278"/>
      <c r="D5" s="278"/>
      <c r="E5" s="278"/>
      <c r="F5" s="278"/>
      <c r="G5" s="278"/>
      <c r="H5" s="278"/>
      <c r="I5" s="278"/>
      <c r="J5" s="265"/>
      <c r="K5" s="266"/>
      <c r="L5" s="265"/>
      <c r="M5" s="266"/>
      <c r="N5" s="271"/>
      <c r="O5" s="272"/>
      <c r="P5" s="265"/>
      <c r="Q5" s="266"/>
      <c r="R5" s="265"/>
      <c r="S5" s="266"/>
      <c r="T5" s="39"/>
      <c r="U5" s="39"/>
      <c r="V5" s="39"/>
      <c r="W5" s="39"/>
    </row>
    <row r="6" spans="1:23" s="19" customFormat="1" ht="72" x14ac:dyDescent="0.25">
      <c r="A6" s="89">
        <v>1</v>
      </c>
      <c r="B6" s="95" t="s">
        <v>205</v>
      </c>
      <c r="C6" s="95" t="s">
        <v>57</v>
      </c>
      <c r="D6" s="95" t="s">
        <v>58</v>
      </c>
      <c r="E6" s="97">
        <v>33000000</v>
      </c>
      <c r="F6" s="90" t="s">
        <v>333</v>
      </c>
      <c r="G6" s="94">
        <f>SUM(J6:S6)</f>
        <v>0</v>
      </c>
      <c r="H6" s="67">
        <v>0</v>
      </c>
      <c r="I6" s="67"/>
      <c r="J6" s="298">
        <v>0</v>
      </c>
      <c r="K6" s="298"/>
      <c r="L6" s="298">
        <v>0</v>
      </c>
      <c r="M6" s="298"/>
      <c r="N6" s="298">
        <v>0</v>
      </c>
      <c r="O6" s="298"/>
      <c r="P6" s="298">
        <v>0</v>
      </c>
      <c r="Q6" s="298"/>
      <c r="R6" s="298">
        <v>0</v>
      </c>
      <c r="S6" s="298"/>
      <c r="T6" s="39"/>
      <c r="U6" s="39"/>
      <c r="V6" s="39"/>
      <c r="W6" s="39"/>
    </row>
    <row r="7" spans="1:23" s="19" customFormat="1" ht="84.75" customHeight="1" x14ac:dyDescent="0.25">
      <c r="A7" s="91">
        <v>2</v>
      </c>
      <c r="B7" s="98" t="s">
        <v>206</v>
      </c>
      <c r="C7" s="99" t="s">
        <v>207</v>
      </c>
      <c r="D7" s="99" t="s">
        <v>208</v>
      </c>
      <c r="E7" s="100">
        <v>13879700</v>
      </c>
      <c r="F7" s="92"/>
      <c r="G7" s="181">
        <f>SUM(J7:S7)</f>
        <v>37</v>
      </c>
      <c r="H7" s="67">
        <v>0</v>
      </c>
      <c r="I7" s="67"/>
      <c r="J7" s="280">
        <v>5</v>
      </c>
      <c r="K7" s="280"/>
      <c r="L7" s="280">
        <v>20</v>
      </c>
      <c r="M7" s="280"/>
      <c r="N7" s="280">
        <v>2</v>
      </c>
      <c r="O7" s="280"/>
      <c r="P7" s="280">
        <v>5</v>
      </c>
      <c r="Q7" s="280"/>
      <c r="R7" s="280">
        <v>5</v>
      </c>
      <c r="S7" s="280"/>
      <c r="T7" s="39"/>
      <c r="U7" s="39"/>
      <c r="V7" s="39"/>
      <c r="W7" s="39"/>
    </row>
    <row r="8" spans="1:23" s="19" customFormat="1" ht="72" x14ac:dyDescent="0.25">
      <c r="A8" s="91">
        <v>3</v>
      </c>
      <c r="B8" s="98" t="s">
        <v>209</v>
      </c>
      <c r="C8" s="99" t="s">
        <v>210</v>
      </c>
      <c r="D8" s="99" t="s">
        <v>211</v>
      </c>
      <c r="E8" s="100">
        <v>7010000</v>
      </c>
      <c r="F8" s="92"/>
      <c r="G8" s="94">
        <f t="shared" ref="G8:G35" si="0">SUM(J8:S8)</f>
        <v>65</v>
      </c>
      <c r="H8" s="67">
        <v>7000000</v>
      </c>
      <c r="I8" s="67"/>
      <c r="J8" s="280">
        <v>8</v>
      </c>
      <c r="K8" s="280"/>
      <c r="L8" s="280">
        <v>35</v>
      </c>
      <c r="M8" s="280"/>
      <c r="N8" s="280">
        <v>8</v>
      </c>
      <c r="O8" s="280"/>
      <c r="P8" s="280">
        <v>7</v>
      </c>
      <c r="Q8" s="280"/>
      <c r="R8" s="280">
        <v>7</v>
      </c>
      <c r="S8" s="280"/>
      <c r="T8" s="39"/>
      <c r="U8" s="39"/>
      <c r="V8" s="39"/>
      <c r="W8" s="39"/>
    </row>
    <row r="9" spans="1:23" ht="57.75" x14ac:dyDescent="0.25">
      <c r="A9" s="93">
        <v>4</v>
      </c>
      <c r="B9" s="98" t="s">
        <v>212</v>
      </c>
      <c r="C9" s="99" t="s">
        <v>213</v>
      </c>
      <c r="D9" s="99" t="s">
        <v>214</v>
      </c>
      <c r="E9" s="100">
        <v>6000000</v>
      </c>
      <c r="F9" s="92"/>
      <c r="G9" s="94">
        <f t="shared" si="0"/>
        <v>46</v>
      </c>
      <c r="H9" s="76">
        <v>2000000</v>
      </c>
      <c r="I9" s="76"/>
      <c r="J9" s="280">
        <v>6</v>
      </c>
      <c r="K9" s="280"/>
      <c r="L9" s="280">
        <v>20</v>
      </c>
      <c r="M9" s="280"/>
      <c r="N9" s="280">
        <v>7</v>
      </c>
      <c r="O9" s="280"/>
      <c r="P9" s="280">
        <v>6</v>
      </c>
      <c r="Q9" s="280"/>
      <c r="R9" s="280">
        <v>7</v>
      </c>
      <c r="S9" s="280"/>
    </row>
    <row r="10" spans="1:23" s="19" customFormat="1" ht="72" x14ac:dyDescent="0.25">
      <c r="A10" s="91">
        <v>5</v>
      </c>
      <c r="B10" s="98" t="s">
        <v>215</v>
      </c>
      <c r="C10" s="99" t="s">
        <v>216</v>
      </c>
      <c r="D10" s="99" t="s">
        <v>217</v>
      </c>
      <c r="E10" s="100">
        <v>9000000</v>
      </c>
      <c r="F10" s="92"/>
      <c r="G10" s="94">
        <f t="shared" si="0"/>
        <v>47</v>
      </c>
      <c r="H10" s="76">
        <v>4000000</v>
      </c>
      <c r="I10" s="76"/>
      <c r="J10" s="280">
        <v>7</v>
      </c>
      <c r="K10" s="280"/>
      <c r="L10" s="280">
        <v>24</v>
      </c>
      <c r="M10" s="280"/>
      <c r="N10" s="280">
        <v>6</v>
      </c>
      <c r="O10" s="280"/>
      <c r="P10" s="280">
        <v>5</v>
      </c>
      <c r="Q10" s="280"/>
      <c r="R10" s="280">
        <v>5</v>
      </c>
      <c r="S10" s="280"/>
      <c r="T10" s="39"/>
      <c r="U10" s="39"/>
      <c r="V10" s="39"/>
      <c r="W10" s="39"/>
    </row>
    <row r="11" spans="1:23" s="19" customFormat="1" ht="86.25" x14ac:dyDescent="0.25">
      <c r="A11" s="91">
        <v>6</v>
      </c>
      <c r="B11" s="98" t="s">
        <v>218</v>
      </c>
      <c r="C11" s="99" t="s">
        <v>219</v>
      </c>
      <c r="D11" s="99" t="s">
        <v>220</v>
      </c>
      <c r="E11" s="100">
        <v>33016288</v>
      </c>
      <c r="F11" s="92"/>
      <c r="G11" s="94">
        <f t="shared" si="0"/>
        <v>51</v>
      </c>
      <c r="H11" s="67">
        <v>0</v>
      </c>
      <c r="I11" s="67"/>
      <c r="J11" s="280">
        <v>8</v>
      </c>
      <c r="K11" s="280"/>
      <c r="L11" s="280">
        <v>28</v>
      </c>
      <c r="M11" s="280"/>
      <c r="N11" s="280">
        <v>4</v>
      </c>
      <c r="O11" s="280"/>
      <c r="P11" s="280">
        <v>4</v>
      </c>
      <c r="Q11" s="280"/>
      <c r="R11" s="280">
        <v>7</v>
      </c>
      <c r="S11" s="280"/>
      <c r="T11" s="39"/>
      <c r="U11" s="39"/>
      <c r="V11" s="39"/>
      <c r="W11" s="39"/>
    </row>
    <row r="12" spans="1:23" s="19" customFormat="1" ht="72" x14ac:dyDescent="0.25">
      <c r="A12" s="91">
        <v>7</v>
      </c>
      <c r="B12" s="98" t="s">
        <v>221</v>
      </c>
      <c r="C12" s="99" t="s">
        <v>222</v>
      </c>
      <c r="D12" s="99" t="s">
        <v>223</v>
      </c>
      <c r="E12" s="100">
        <v>30000000</v>
      </c>
      <c r="F12" s="92"/>
      <c r="G12" s="94">
        <f t="shared" si="0"/>
        <v>55</v>
      </c>
      <c r="H12" s="67">
        <v>0</v>
      </c>
      <c r="I12" s="67"/>
      <c r="J12" s="280">
        <v>7</v>
      </c>
      <c r="K12" s="280"/>
      <c r="L12" s="280">
        <v>30</v>
      </c>
      <c r="M12" s="280"/>
      <c r="N12" s="280">
        <v>6</v>
      </c>
      <c r="O12" s="280"/>
      <c r="P12" s="280">
        <v>6</v>
      </c>
      <c r="Q12" s="280"/>
      <c r="R12" s="280">
        <v>6</v>
      </c>
      <c r="S12" s="280"/>
      <c r="T12" s="39"/>
      <c r="U12" s="39"/>
      <c r="V12" s="39"/>
      <c r="W12" s="39"/>
    </row>
    <row r="13" spans="1:23" s="19" customFormat="1" ht="72" x14ac:dyDescent="0.25">
      <c r="A13" s="93">
        <v>8</v>
      </c>
      <c r="B13" s="98" t="s">
        <v>224</v>
      </c>
      <c r="C13" s="99" t="s">
        <v>225</v>
      </c>
      <c r="D13" s="99" t="s">
        <v>226</v>
      </c>
      <c r="E13" s="100">
        <v>23312000</v>
      </c>
      <c r="F13" s="92"/>
      <c r="G13" s="94">
        <f t="shared" si="0"/>
        <v>18</v>
      </c>
      <c r="H13" s="67">
        <v>0</v>
      </c>
      <c r="I13" s="67"/>
      <c r="J13" s="280">
        <v>2</v>
      </c>
      <c r="K13" s="280"/>
      <c r="L13" s="280">
        <v>10</v>
      </c>
      <c r="M13" s="280"/>
      <c r="N13" s="280">
        <v>2</v>
      </c>
      <c r="O13" s="280"/>
      <c r="P13" s="280">
        <v>2</v>
      </c>
      <c r="Q13" s="280"/>
      <c r="R13" s="280">
        <v>2</v>
      </c>
      <c r="S13" s="280"/>
      <c r="T13" s="39"/>
      <c r="U13" s="39"/>
      <c r="V13" s="39"/>
      <c r="W13" s="39"/>
    </row>
    <row r="14" spans="1:23" s="19" customFormat="1" ht="72" x14ac:dyDescent="0.25">
      <c r="A14" s="91">
        <v>9</v>
      </c>
      <c r="B14" s="98" t="s">
        <v>227</v>
      </c>
      <c r="C14" s="99" t="s">
        <v>228</v>
      </c>
      <c r="D14" s="99" t="s">
        <v>229</v>
      </c>
      <c r="E14" s="100">
        <v>25000000</v>
      </c>
      <c r="F14" s="92"/>
      <c r="G14" s="94">
        <f t="shared" si="0"/>
        <v>51</v>
      </c>
      <c r="H14" s="67">
        <v>2000000</v>
      </c>
      <c r="I14" s="67"/>
      <c r="J14" s="280">
        <v>8</v>
      </c>
      <c r="K14" s="280"/>
      <c r="L14" s="280">
        <v>25</v>
      </c>
      <c r="M14" s="280"/>
      <c r="N14" s="280">
        <v>3</v>
      </c>
      <c r="O14" s="280"/>
      <c r="P14" s="280">
        <v>5</v>
      </c>
      <c r="Q14" s="280"/>
      <c r="R14" s="280">
        <v>10</v>
      </c>
      <c r="S14" s="280"/>
      <c r="T14" s="39"/>
      <c r="U14" s="39"/>
      <c r="V14" s="39"/>
      <c r="W14" s="39"/>
    </row>
    <row r="15" spans="1:23" s="19" customFormat="1" ht="72" x14ac:dyDescent="0.25">
      <c r="A15" s="91">
        <v>10</v>
      </c>
      <c r="B15" s="98" t="s">
        <v>230</v>
      </c>
      <c r="C15" s="99" t="s">
        <v>231</v>
      </c>
      <c r="D15" s="99" t="s">
        <v>232</v>
      </c>
      <c r="E15" s="100">
        <v>7462500</v>
      </c>
      <c r="F15" s="92"/>
      <c r="G15" s="94">
        <f t="shared" si="0"/>
        <v>49</v>
      </c>
      <c r="H15" s="67">
        <v>5000000</v>
      </c>
      <c r="I15" s="67"/>
      <c r="J15" s="280">
        <v>6</v>
      </c>
      <c r="K15" s="280"/>
      <c r="L15" s="280">
        <v>24</v>
      </c>
      <c r="M15" s="280"/>
      <c r="N15" s="280">
        <v>5</v>
      </c>
      <c r="O15" s="280"/>
      <c r="P15" s="280">
        <v>7</v>
      </c>
      <c r="Q15" s="280"/>
      <c r="R15" s="280">
        <v>7</v>
      </c>
      <c r="S15" s="280"/>
      <c r="T15" s="39"/>
      <c r="U15" s="39"/>
      <c r="V15" s="39"/>
      <c r="W15" s="39"/>
    </row>
    <row r="16" spans="1:23" s="19" customFormat="1" ht="72" x14ac:dyDescent="0.25">
      <c r="A16" s="91">
        <v>11</v>
      </c>
      <c r="B16" s="98" t="s">
        <v>233</v>
      </c>
      <c r="C16" s="99" t="s">
        <v>234</v>
      </c>
      <c r="D16" s="99" t="s">
        <v>235</v>
      </c>
      <c r="E16" s="100">
        <v>17420000</v>
      </c>
      <c r="F16" s="92"/>
      <c r="G16" s="94">
        <f t="shared" si="0"/>
        <v>51</v>
      </c>
      <c r="H16" s="67">
        <v>0</v>
      </c>
      <c r="I16" s="67"/>
      <c r="J16" s="280">
        <v>6</v>
      </c>
      <c r="K16" s="280"/>
      <c r="L16" s="280">
        <v>25</v>
      </c>
      <c r="M16" s="280"/>
      <c r="N16" s="280">
        <v>8</v>
      </c>
      <c r="O16" s="280"/>
      <c r="P16" s="280">
        <v>6</v>
      </c>
      <c r="Q16" s="280"/>
      <c r="R16" s="280">
        <v>6</v>
      </c>
      <c r="S16" s="280"/>
      <c r="T16" s="39"/>
      <c r="U16" s="39"/>
      <c r="V16" s="39"/>
      <c r="W16" s="39"/>
    </row>
    <row r="17" spans="1:23" s="19" customFormat="1" ht="86.25" x14ac:dyDescent="0.25">
      <c r="A17" s="93">
        <v>12</v>
      </c>
      <c r="B17" s="98" t="s">
        <v>236</v>
      </c>
      <c r="C17" s="99" t="s">
        <v>237</v>
      </c>
      <c r="D17" s="99" t="s">
        <v>238</v>
      </c>
      <c r="E17" s="100">
        <v>4500000</v>
      </c>
      <c r="F17" s="92"/>
      <c r="G17" s="94">
        <f t="shared" si="0"/>
        <v>51</v>
      </c>
      <c r="H17" s="67">
        <v>3000000</v>
      </c>
      <c r="I17" s="67"/>
      <c r="J17" s="280">
        <v>7</v>
      </c>
      <c r="K17" s="280"/>
      <c r="L17" s="280">
        <v>25</v>
      </c>
      <c r="M17" s="280"/>
      <c r="N17" s="280">
        <v>8</v>
      </c>
      <c r="O17" s="280"/>
      <c r="P17" s="280">
        <v>5</v>
      </c>
      <c r="Q17" s="280"/>
      <c r="R17" s="280">
        <v>6</v>
      </c>
      <c r="S17" s="280"/>
      <c r="T17" s="39"/>
      <c r="U17" s="39"/>
      <c r="V17" s="39"/>
      <c r="W17" s="39"/>
    </row>
    <row r="18" spans="1:23" s="19" customFormat="1" ht="72" x14ac:dyDescent="0.25">
      <c r="A18" s="91">
        <v>13</v>
      </c>
      <c r="B18" s="98" t="s">
        <v>239</v>
      </c>
      <c r="C18" s="99" t="s">
        <v>240</v>
      </c>
      <c r="D18" s="99" t="s">
        <v>241</v>
      </c>
      <c r="E18" s="100">
        <v>7000000</v>
      </c>
      <c r="F18" s="92"/>
      <c r="G18" s="94">
        <f t="shared" si="0"/>
        <v>51</v>
      </c>
      <c r="H18" s="67">
        <v>5000000</v>
      </c>
      <c r="I18" s="67"/>
      <c r="J18" s="280">
        <v>7</v>
      </c>
      <c r="K18" s="280"/>
      <c r="L18" s="280">
        <v>25</v>
      </c>
      <c r="M18" s="280"/>
      <c r="N18" s="280">
        <v>8</v>
      </c>
      <c r="O18" s="280"/>
      <c r="P18" s="280">
        <v>5</v>
      </c>
      <c r="Q18" s="280"/>
      <c r="R18" s="280">
        <v>6</v>
      </c>
      <c r="S18" s="280"/>
      <c r="T18" s="39"/>
      <c r="U18" s="39"/>
      <c r="V18" s="39"/>
      <c r="W18" s="39"/>
    </row>
    <row r="19" spans="1:23" s="19" customFormat="1" ht="57.75" x14ac:dyDescent="0.25">
      <c r="A19" s="91">
        <v>14</v>
      </c>
      <c r="B19" s="98" t="s">
        <v>242</v>
      </c>
      <c r="C19" s="99" t="s">
        <v>243</v>
      </c>
      <c r="D19" s="99" t="s">
        <v>244</v>
      </c>
      <c r="E19" s="100">
        <v>9500000</v>
      </c>
      <c r="F19" s="92"/>
      <c r="G19" s="94">
        <f t="shared" si="0"/>
        <v>51</v>
      </c>
      <c r="H19" s="67">
        <v>0</v>
      </c>
      <c r="I19" s="67"/>
      <c r="J19" s="280">
        <v>10</v>
      </c>
      <c r="K19" s="280"/>
      <c r="L19" s="280">
        <v>15</v>
      </c>
      <c r="M19" s="280"/>
      <c r="N19" s="280">
        <v>10</v>
      </c>
      <c r="O19" s="280"/>
      <c r="P19" s="280">
        <v>8</v>
      </c>
      <c r="Q19" s="280"/>
      <c r="R19" s="280">
        <v>8</v>
      </c>
      <c r="S19" s="280"/>
      <c r="T19" s="39"/>
      <c r="U19" s="39"/>
      <c r="V19" s="39"/>
      <c r="W19" s="39"/>
    </row>
    <row r="20" spans="1:23" s="19" customFormat="1" ht="57.75" x14ac:dyDescent="0.25">
      <c r="A20" s="91">
        <v>15</v>
      </c>
      <c r="B20" s="98" t="s">
        <v>245</v>
      </c>
      <c r="C20" s="99" t="s">
        <v>246</v>
      </c>
      <c r="D20" s="99" t="s">
        <v>247</v>
      </c>
      <c r="E20" s="100">
        <v>7000000</v>
      </c>
      <c r="F20" s="92"/>
      <c r="G20" s="94">
        <f t="shared" si="0"/>
        <v>54</v>
      </c>
      <c r="H20" s="67">
        <v>4000000</v>
      </c>
      <c r="I20" s="67"/>
      <c r="J20" s="280">
        <v>7</v>
      </c>
      <c r="K20" s="280"/>
      <c r="L20" s="280">
        <v>25</v>
      </c>
      <c r="M20" s="280"/>
      <c r="N20" s="280">
        <v>9</v>
      </c>
      <c r="O20" s="280"/>
      <c r="P20" s="280">
        <v>8</v>
      </c>
      <c r="Q20" s="280"/>
      <c r="R20" s="280">
        <v>5</v>
      </c>
      <c r="S20" s="280"/>
      <c r="T20" s="39"/>
      <c r="U20" s="39"/>
      <c r="V20" s="39"/>
      <c r="W20" s="39"/>
    </row>
    <row r="21" spans="1:23" s="19" customFormat="1" ht="66.75" customHeight="1" x14ac:dyDescent="0.25">
      <c r="A21" s="93">
        <v>16</v>
      </c>
      <c r="B21" s="98" t="s">
        <v>248</v>
      </c>
      <c r="C21" s="99" t="s">
        <v>249</v>
      </c>
      <c r="D21" s="99" t="s">
        <v>250</v>
      </c>
      <c r="E21" s="100">
        <v>3460000</v>
      </c>
      <c r="F21" s="92"/>
      <c r="G21" s="94">
        <f t="shared" si="0"/>
        <v>44</v>
      </c>
      <c r="H21" s="67">
        <v>0</v>
      </c>
      <c r="I21" s="67"/>
      <c r="J21" s="280">
        <v>5</v>
      </c>
      <c r="K21" s="280"/>
      <c r="L21" s="280">
        <v>20</v>
      </c>
      <c r="M21" s="280"/>
      <c r="N21" s="280">
        <v>5</v>
      </c>
      <c r="O21" s="280"/>
      <c r="P21" s="280">
        <v>6</v>
      </c>
      <c r="Q21" s="280"/>
      <c r="R21" s="280">
        <v>8</v>
      </c>
      <c r="S21" s="280"/>
      <c r="T21" s="39"/>
      <c r="U21" s="39"/>
      <c r="V21" s="39"/>
      <c r="W21" s="39"/>
    </row>
    <row r="22" spans="1:23" s="19" customFormat="1" ht="72" x14ac:dyDescent="0.25">
      <c r="A22" s="91">
        <v>17</v>
      </c>
      <c r="B22" s="98" t="s">
        <v>251</v>
      </c>
      <c r="C22" s="99" t="s">
        <v>252</v>
      </c>
      <c r="D22" s="99" t="s">
        <v>253</v>
      </c>
      <c r="E22" s="100">
        <v>12112000</v>
      </c>
      <c r="F22" s="92"/>
      <c r="G22" s="94">
        <f t="shared" si="0"/>
        <v>51</v>
      </c>
      <c r="H22" s="67">
        <v>0</v>
      </c>
      <c r="I22" s="67"/>
      <c r="J22" s="280">
        <v>9</v>
      </c>
      <c r="K22" s="280"/>
      <c r="L22" s="280">
        <v>18</v>
      </c>
      <c r="M22" s="280"/>
      <c r="N22" s="280">
        <v>9</v>
      </c>
      <c r="O22" s="280"/>
      <c r="P22" s="280">
        <v>9</v>
      </c>
      <c r="Q22" s="280"/>
      <c r="R22" s="280">
        <v>6</v>
      </c>
      <c r="S22" s="280"/>
      <c r="T22" s="39"/>
      <c r="U22" s="39"/>
      <c r="V22" s="39"/>
      <c r="W22" s="39"/>
    </row>
    <row r="23" spans="1:23" s="99" customFormat="1" ht="14.25" x14ac:dyDescent="0.2">
      <c r="A23" s="121"/>
      <c r="B23" s="289" t="s">
        <v>11</v>
      </c>
      <c r="C23" s="289"/>
      <c r="D23" s="289"/>
      <c r="E23" s="96">
        <f>SUM(E6:E22)</f>
        <v>248672488</v>
      </c>
      <c r="F23" s="94"/>
      <c r="G23" s="94">
        <f t="shared" si="0"/>
        <v>0</v>
      </c>
      <c r="H23" s="37">
        <f>SUM(H6:H22)</f>
        <v>32000000</v>
      </c>
      <c r="I23" s="122"/>
      <c r="J23" s="288"/>
      <c r="K23" s="288"/>
      <c r="L23" s="288"/>
      <c r="M23" s="288"/>
      <c r="N23" s="288"/>
      <c r="O23" s="288"/>
      <c r="P23" s="288"/>
      <c r="Q23" s="288"/>
      <c r="R23" s="288"/>
      <c r="S23" s="288"/>
      <c r="T23" s="123"/>
      <c r="U23" s="123"/>
      <c r="V23" s="123"/>
      <c r="W23" s="123"/>
    </row>
    <row r="24" spans="1:23" s="99" customFormat="1" ht="15.75" customHeight="1" x14ac:dyDescent="0.2">
      <c r="A24" s="290" t="s">
        <v>38</v>
      </c>
      <c r="B24" s="291"/>
      <c r="C24" s="291"/>
      <c r="D24" s="291"/>
      <c r="E24" s="291"/>
      <c r="F24" s="291"/>
      <c r="G24" s="291"/>
      <c r="H24" s="291"/>
      <c r="I24" s="292"/>
      <c r="J24" s="293"/>
      <c r="K24" s="293"/>
      <c r="L24" s="293"/>
      <c r="M24" s="293"/>
      <c r="N24" s="293"/>
      <c r="O24" s="293"/>
      <c r="P24" s="293"/>
      <c r="Q24" s="293"/>
      <c r="R24" s="293"/>
      <c r="S24" s="293"/>
      <c r="T24" s="123"/>
      <c r="U24" s="123"/>
      <c r="V24" s="123"/>
      <c r="W24" s="123"/>
    </row>
    <row r="25" spans="1:23" s="19" customFormat="1" ht="171.75" x14ac:dyDescent="0.25">
      <c r="A25" s="89">
        <v>1</v>
      </c>
      <c r="B25" s="95" t="s">
        <v>254</v>
      </c>
      <c r="C25" s="95" t="s">
        <v>66</v>
      </c>
      <c r="D25" s="95" t="s">
        <v>67</v>
      </c>
      <c r="E25" s="97">
        <v>35000000</v>
      </c>
      <c r="F25" s="95" t="s">
        <v>317</v>
      </c>
      <c r="G25" s="94">
        <f t="shared" si="0"/>
        <v>0</v>
      </c>
      <c r="H25" s="74"/>
      <c r="I25" s="74"/>
      <c r="J25" s="254"/>
      <c r="K25" s="254"/>
      <c r="L25" s="254"/>
      <c r="M25" s="254"/>
      <c r="N25" s="254"/>
      <c r="O25" s="254"/>
      <c r="P25" s="254"/>
      <c r="Q25" s="254"/>
      <c r="R25" s="254"/>
      <c r="S25" s="254"/>
      <c r="T25" s="39"/>
      <c r="U25" s="39"/>
      <c r="V25" s="39"/>
      <c r="W25" s="39"/>
    </row>
    <row r="26" spans="1:23" s="19" customFormat="1" ht="72" x14ac:dyDescent="0.25">
      <c r="A26" s="91">
        <v>2</v>
      </c>
      <c r="B26" s="98" t="s">
        <v>255</v>
      </c>
      <c r="C26" s="99" t="s">
        <v>256</v>
      </c>
      <c r="D26" s="99" t="s">
        <v>257</v>
      </c>
      <c r="E26" s="100">
        <v>6370650</v>
      </c>
      <c r="F26" s="77"/>
      <c r="G26" s="94">
        <f t="shared" si="0"/>
        <v>53</v>
      </c>
      <c r="H26" s="67">
        <v>2000000</v>
      </c>
      <c r="I26" s="67"/>
      <c r="J26" s="280">
        <v>8</v>
      </c>
      <c r="K26" s="280"/>
      <c r="L26" s="280">
        <v>18</v>
      </c>
      <c r="M26" s="280"/>
      <c r="N26" s="280">
        <v>11</v>
      </c>
      <c r="O26" s="280"/>
      <c r="P26" s="280">
        <v>6</v>
      </c>
      <c r="Q26" s="280"/>
      <c r="R26" s="280">
        <v>10</v>
      </c>
      <c r="S26" s="280"/>
      <c r="T26" s="39"/>
      <c r="U26" s="39"/>
      <c r="V26" s="39"/>
      <c r="W26" s="39"/>
    </row>
    <row r="27" spans="1:23" s="19" customFormat="1" ht="72" x14ac:dyDescent="0.25">
      <c r="A27" s="91">
        <v>3</v>
      </c>
      <c r="B27" s="98" t="s">
        <v>258</v>
      </c>
      <c r="C27" s="99" t="s">
        <v>259</v>
      </c>
      <c r="D27" s="99" t="s">
        <v>260</v>
      </c>
      <c r="E27" s="100">
        <v>10250000</v>
      </c>
      <c r="F27" s="77"/>
      <c r="G27" s="94">
        <f t="shared" si="0"/>
        <v>48</v>
      </c>
      <c r="H27" s="67">
        <v>2000000</v>
      </c>
      <c r="I27" s="67"/>
      <c r="J27" s="280">
        <v>6</v>
      </c>
      <c r="K27" s="280"/>
      <c r="L27" s="280">
        <v>18</v>
      </c>
      <c r="M27" s="280"/>
      <c r="N27" s="280">
        <v>11</v>
      </c>
      <c r="O27" s="280"/>
      <c r="P27" s="280">
        <v>7</v>
      </c>
      <c r="Q27" s="280"/>
      <c r="R27" s="280">
        <v>6</v>
      </c>
      <c r="S27" s="280"/>
      <c r="T27" s="39"/>
      <c r="U27" s="39"/>
      <c r="V27" s="39"/>
      <c r="W27" s="39"/>
    </row>
    <row r="28" spans="1:23" s="19" customFormat="1" ht="66.75" customHeight="1" x14ac:dyDescent="0.25">
      <c r="A28" s="91">
        <v>4</v>
      </c>
      <c r="B28" s="98" t="s">
        <v>261</v>
      </c>
      <c r="C28" s="99" t="s">
        <v>262</v>
      </c>
      <c r="D28" s="99" t="s">
        <v>263</v>
      </c>
      <c r="E28" s="100">
        <v>48670000</v>
      </c>
      <c r="F28" s="77"/>
      <c r="G28" s="94">
        <f t="shared" si="0"/>
        <v>39</v>
      </c>
      <c r="H28" s="67">
        <v>0</v>
      </c>
      <c r="I28" s="67"/>
      <c r="J28" s="280">
        <v>5</v>
      </c>
      <c r="K28" s="280"/>
      <c r="L28" s="280">
        <v>15</v>
      </c>
      <c r="M28" s="280"/>
      <c r="N28" s="280">
        <v>5</v>
      </c>
      <c r="O28" s="280"/>
      <c r="P28" s="280">
        <v>8</v>
      </c>
      <c r="Q28" s="280"/>
      <c r="R28" s="280">
        <v>6</v>
      </c>
      <c r="S28" s="280"/>
      <c r="T28" s="39"/>
      <c r="U28" s="39"/>
      <c r="V28" s="39"/>
      <c r="W28" s="39"/>
    </row>
    <row r="29" spans="1:23" s="19" customFormat="1" ht="72" x14ac:dyDescent="0.25">
      <c r="A29" s="91">
        <v>5</v>
      </c>
      <c r="B29" s="98" t="s">
        <v>264</v>
      </c>
      <c r="C29" s="99" t="s">
        <v>265</v>
      </c>
      <c r="D29" s="99" t="s">
        <v>266</v>
      </c>
      <c r="E29" s="100">
        <v>24500000</v>
      </c>
      <c r="F29" s="77"/>
      <c r="G29" s="94">
        <f t="shared" si="0"/>
        <v>53</v>
      </c>
      <c r="H29" s="67">
        <v>0</v>
      </c>
      <c r="I29" s="67"/>
      <c r="J29" s="280">
        <v>9</v>
      </c>
      <c r="K29" s="280"/>
      <c r="L29" s="280">
        <v>17</v>
      </c>
      <c r="M29" s="280"/>
      <c r="N29" s="280">
        <v>12</v>
      </c>
      <c r="O29" s="280"/>
      <c r="P29" s="280">
        <v>8</v>
      </c>
      <c r="Q29" s="280"/>
      <c r="R29" s="280">
        <v>7</v>
      </c>
      <c r="S29" s="280"/>
      <c r="T29" s="39"/>
      <c r="U29" s="39"/>
      <c r="V29" s="39"/>
      <c r="W29" s="39"/>
    </row>
    <row r="30" spans="1:23" s="19" customFormat="1" ht="72" x14ac:dyDescent="0.25">
      <c r="A30" s="91">
        <v>6</v>
      </c>
      <c r="B30" s="98" t="s">
        <v>267</v>
      </c>
      <c r="C30" s="99" t="s">
        <v>268</v>
      </c>
      <c r="D30" s="99" t="s">
        <v>269</v>
      </c>
      <c r="E30" s="100">
        <v>20000000</v>
      </c>
      <c r="F30" s="77"/>
      <c r="G30" s="94">
        <f t="shared" si="0"/>
        <v>53</v>
      </c>
      <c r="H30" s="67">
        <v>4000000</v>
      </c>
      <c r="I30" s="67"/>
      <c r="J30" s="280">
        <v>8</v>
      </c>
      <c r="K30" s="280"/>
      <c r="L30" s="280">
        <v>25</v>
      </c>
      <c r="M30" s="280"/>
      <c r="N30" s="280">
        <v>8</v>
      </c>
      <c r="O30" s="280"/>
      <c r="P30" s="280">
        <v>6</v>
      </c>
      <c r="Q30" s="280"/>
      <c r="R30" s="280">
        <v>6</v>
      </c>
      <c r="S30" s="280"/>
      <c r="T30" s="39"/>
      <c r="U30" s="39"/>
      <c r="V30" s="39"/>
      <c r="W30" s="39"/>
    </row>
    <row r="31" spans="1:23" s="19" customFormat="1" ht="72" x14ac:dyDescent="0.25">
      <c r="A31" s="91">
        <v>7</v>
      </c>
      <c r="B31" s="98" t="s">
        <v>270</v>
      </c>
      <c r="C31" s="99" t="s">
        <v>271</v>
      </c>
      <c r="D31" s="99" t="s">
        <v>272</v>
      </c>
      <c r="E31" s="100">
        <v>8938000</v>
      </c>
      <c r="F31" s="77"/>
      <c r="G31" s="94">
        <f t="shared" si="0"/>
        <v>57</v>
      </c>
      <c r="H31" s="67">
        <v>4000000</v>
      </c>
      <c r="I31" s="67"/>
      <c r="J31" s="280">
        <v>6</v>
      </c>
      <c r="K31" s="280"/>
      <c r="L31" s="280">
        <v>33</v>
      </c>
      <c r="M31" s="280"/>
      <c r="N31" s="280">
        <v>8</v>
      </c>
      <c r="O31" s="280"/>
      <c r="P31" s="280">
        <v>4</v>
      </c>
      <c r="Q31" s="280"/>
      <c r="R31" s="280">
        <v>6</v>
      </c>
      <c r="S31" s="280"/>
      <c r="T31" s="39"/>
      <c r="U31" s="39"/>
      <c r="V31" s="39"/>
      <c r="W31" s="39"/>
    </row>
    <row r="32" spans="1:23" s="19" customFormat="1" ht="15.75" x14ac:dyDescent="0.25">
      <c r="A32" s="33"/>
      <c r="B32" s="253" t="s">
        <v>11</v>
      </c>
      <c r="C32" s="253"/>
      <c r="D32" s="253"/>
      <c r="E32" s="10">
        <f>SUM(E25:E31)</f>
        <v>153728650</v>
      </c>
      <c r="F32" s="9"/>
      <c r="G32" s="9">
        <f t="shared" si="0"/>
        <v>0</v>
      </c>
      <c r="H32" s="29">
        <f>SUM(H25:H31)</f>
        <v>12000000</v>
      </c>
      <c r="I32" s="13"/>
      <c r="J32" s="281"/>
      <c r="K32" s="281"/>
      <c r="L32" s="281"/>
      <c r="M32" s="281"/>
      <c r="N32" s="281"/>
      <c r="O32" s="281"/>
      <c r="P32" s="281"/>
      <c r="Q32" s="281"/>
      <c r="R32" s="281"/>
      <c r="S32" s="281"/>
      <c r="T32" s="39"/>
      <c r="U32" s="39"/>
      <c r="V32" s="39"/>
      <c r="W32" s="39"/>
    </row>
    <row r="33" spans="1:23" s="19" customFormat="1" ht="15.75" customHeight="1" x14ac:dyDescent="0.25">
      <c r="A33" s="249" t="s">
        <v>37</v>
      </c>
      <c r="B33" s="250"/>
      <c r="C33" s="250"/>
      <c r="D33" s="250"/>
      <c r="E33" s="250"/>
      <c r="F33" s="250"/>
      <c r="G33" s="250"/>
      <c r="H33" s="250"/>
      <c r="I33" s="251"/>
      <c r="J33" s="252"/>
      <c r="K33" s="252"/>
      <c r="L33" s="252"/>
      <c r="M33" s="252"/>
      <c r="N33" s="252"/>
      <c r="O33" s="252"/>
      <c r="P33" s="252"/>
      <c r="Q33" s="252"/>
      <c r="R33" s="252"/>
      <c r="S33" s="252"/>
      <c r="T33" s="39"/>
      <c r="U33" s="39"/>
      <c r="V33" s="39"/>
      <c r="W33" s="39"/>
    </row>
    <row r="34" spans="1:23" s="19" customFormat="1" ht="62.25" customHeight="1" x14ac:dyDescent="0.25">
      <c r="A34" s="91">
        <v>1</v>
      </c>
      <c r="B34" s="99" t="s">
        <v>273</v>
      </c>
      <c r="C34" s="99" t="s">
        <v>274</v>
      </c>
      <c r="D34" s="99" t="s">
        <v>275</v>
      </c>
      <c r="E34" s="100">
        <v>20423000</v>
      </c>
      <c r="F34" s="77"/>
      <c r="G34" s="94">
        <f t="shared" si="0"/>
        <v>58</v>
      </c>
      <c r="H34" s="67">
        <v>5000000</v>
      </c>
      <c r="I34" s="67"/>
      <c r="J34" s="280">
        <v>9</v>
      </c>
      <c r="K34" s="280"/>
      <c r="L34" s="280">
        <v>23</v>
      </c>
      <c r="M34" s="280"/>
      <c r="N34" s="280">
        <v>13</v>
      </c>
      <c r="O34" s="280"/>
      <c r="P34" s="280">
        <v>8</v>
      </c>
      <c r="Q34" s="280"/>
      <c r="R34" s="280">
        <v>5</v>
      </c>
      <c r="S34" s="280"/>
      <c r="T34" s="39"/>
      <c r="U34" s="39"/>
      <c r="V34" s="39"/>
      <c r="W34" s="39"/>
    </row>
    <row r="35" spans="1:23" s="19" customFormat="1" ht="88.5" customHeight="1" x14ac:dyDescent="0.25">
      <c r="A35" s="91">
        <v>2</v>
      </c>
      <c r="B35" s="99" t="s">
        <v>276</v>
      </c>
      <c r="C35" s="99" t="s">
        <v>277</v>
      </c>
      <c r="D35" s="99" t="s">
        <v>278</v>
      </c>
      <c r="E35" s="100">
        <v>9678046</v>
      </c>
      <c r="F35" s="77"/>
      <c r="G35" s="94">
        <f t="shared" si="0"/>
        <v>58</v>
      </c>
      <c r="H35" s="67">
        <v>6000000</v>
      </c>
      <c r="I35" s="67"/>
      <c r="J35" s="280">
        <v>8</v>
      </c>
      <c r="K35" s="280"/>
      <c r="L35" s="280">
        <v>24</v>
      </c>
      <c r="M35" s="280"/>
      <c r="N35" s="280">
        <v>12</v>
      </c>
      <c r="O35" s="280"/>
      <c r="P35" s="280">
        <v>6</v>
      </c>
      <c r="Q35" s="280"/>
      <c r="R35" s="280">
        <v>8</v>
      </c>
      <c r="S35" s="280"/>
      <c r="T35" s="39"/>
      <c r="U35" s="39"/>
      <c r="V35" s="39"/>
      <c r="W35" s="39"/>
    </row>
    <row r="36" spans="1:23" x14ac:dyDescent="0.25">
      <c r="A36" s="34"/>
      <c r="B36" s="255" t="s">
        <v>11</v>
      </c>
      <c r="C36" s="255"/>
      <c r="D36" s="255"/>
      <c r="E36" s="27">
        <f>SUM(E34:E35)</f>
        <v>30101046</v>
      </c>
      <c r="F36" s="26"/>
      <c r="G36" s="120"/>
      <c r="H36" s="124">
        <f>SUM(H34:H35)</f>
        <v>11000000</v>
      </c>
      <c r="I36" s="28"/>
      <c r="J36" s="283"/>
      <c r="K36" s="283"/>
      <c r="L36" s="283"/>
      <c r="M36" s="283"/>
      <c r="N36" s="284"/>
      <c r="O36" s="285"/>
      <c r="P36" s="283"/>
      <c r="Q36" s="283"/>
      <c r="R36" s="283"/>
      <c r="S36" s="284"/>
    </row>
    <row r="37" spans="1:23" x14ac:dyDescent="0.25">
      <c r="A37" s="35"/>
      <c r="B37" s="11"/>
      <c r="C37" s="7"/>
      <c r="D37" s="7"/>
      <c r="E37" s="37">
        <f>(E36+E32+E23)</f>
        <v>432502184</v>
      </c>
      <c r="F37" s="7"/>
      <c r="G37" s="102" t="s">
        <v>12</v>
      </c>
      <c r="H37" s="37">
        <f>(H36+H32+H23)</f>
        <v>55000000</v>
      </c>
      <c r="I37" s="1"/>
      <c r="J37" s="14"/>
      <c r="K37" s="14"/>
      <c r="L37" s="14"/>
      <c r="M37" s="14"/>
      <c r="N37" s="14"/>
      <c r="O37" s="14"/>
      <c r="P37" s="14"/>
      <c r="Q37" s="14"/>
      <c r="R37" s="14"/>
      <c r="S37" s="14"/>
    </row>
  </sheetData>
  <mergeCells count="169">
    <mergeCell ref="J31:K31"/>
    <mergeCell ref="L31:M31"/>
    <mergeCell ref="N31:O31"/>
    <mergeCell ref="P31:Q31"/>
    <mergeCell ref="R31:S31"/>
    <mergeCell ref="J29:K29"/>
    <mergeCell ref="L29:M29"/>
    <mergeCell ref="N29:O29"/>
    <mergeCell ref="P29:Q29"/>
    <mergeCell ref="R29:S29"/>
    <mergeCell ref="J30:K30"/>
    <mergeCell ref="L30:M30"/>
    <mergeCell ref="N30:O30"/>
    <mergeCell ref="P30:Q30"/>
    <mergeCell ref="R30:S30"/>
    <mergeCell ref="R21:S21"/>
    <mergeCell ref="J22:K22"/>
    <mergeCell ref="L22:M22"/>
    <mergeCell ref="N22:O22"/>
    <mergeCell ref="P22:Q22"/>
    <mergeCell ref="R22:S22"/>
    <mergeCell ref="J25:K25"/>
    <mergeCell ref="L25:M25"/>
    <mergeCell ref="N25:O25"/>
    <mergeCell ref="P25:Q25"/>
    <mergeCell ref="R25:S25"/>
    <mergeCell ref="J21:K21"/>
    <mergeCell ref="L21:M21"/>
    <mergeCell ref="N21:O21"/>
    <mergeCell ref="P21:Q21"/>
    <mergeCell ref="R18:S18"/>
    <mergeCell ref="J19:K19"/>
    <mergeCell ref="L19:M19"/>
    <mergeCell ref="N19:O19"/>
    <mergeCell ref="P19:Q19"/>
    <mergeCell ref="R19:S19"/>
    <mergeCell ref="J20:K20"/>
    <mergeCell ref="L20:M20"/>
    <mergeCell ref="N20:O20"/>
    <mergeCell ref="P20:Q20"/>
    <mergeCell ref="R20:S20"/>
    <mergeCell ref="J18:K18"/>
    <mergeCell ref="L18:M18"/>
    <mergeCell ref="N18:O18"/>
    <mergeCell ref="P18:Q18"/>
    <mergeCell ref="R15:S15"/>
    <mergeCell ref="J16:K16"/>
    <mergeCell ref="L16:M16"/>
    <mergeCell ref="N16:O16"/>
    <mergeCell ref="P16:Q16"/>
    <mergeCell ref="R16:S16"/>
    <mergeCell ref="J17:K17"/>
    <mergeCell ref="L17:M17"/>
    <mergeCell ref="N17:O17"/>
    <mergeCell ref="P17:Q17"/>
    <mergeCell ref="R17:S17"/>
    <mergeCell ref="J15:K15"/>
    <mergeCell ref="L15:M15"/>
    <mergeCell ref="N15:O15"/>
    <mergeCell ref="P15:Q15"/>
    <mergeCell ref="R12:S12"/>
    <mergeCell ref="J13:K13"/>
    <mergeCell ref="L13:M13"/>
    <mergeCell ref="N13:O13"/>
    <mergeCell ref="P13:Q13"/>
    <mergeCell ref="R13:S13"/>
    <mergeCell ref="J14:K14"/>
    <mergeCell ref="L14:M14"/>
    <mergeCell ref="N14:O14"/>
    <mergeCell ref="P14:Q14"/>
    <mergeCell ref="R14:S14"/>
    <mergeCell ref="J12:K12"/>
    <mergeCell ref="L12:M12"/>
    <mergeCell ref="N12:O12"/>
    <mergeCell ref="P12:Q12"/>
    <mergeCell ref="R9:S9"/>
    <mergeCell ref="J10:K10"/>
    <mergeCell ref="L10:M10"/>
    <mergeCell ref="N10:O10"/>
    <mergeCell ref="P10:Q10"/>
    <mergeCell ref="R10:S10"/>
    <mergeCell ref="J11:K11"/>
    <mergeCell ref="L11:M11"/>
    <mergeCell ref="N11:O11"/>
    <mergeCell ref="P11:Q11"/>
    <mergeCell ref="R11:S11"/>
    <mergeCell ref="J9:K9"/>
    <mergeCell ref="L9:M9"/>
    <mergeCell ref="N9:O9"/>
    <mergeCell ref="P9:Q9"/>
    <mergeCell ref="R6:S6"/>
    <mergeCell ref="J7:K7"/>
    <mergeCell ref="L7:M7"/>
    <mergeCell ref="N7:O7"/>
    <mergeCell ref="P7:Q7"/>
    <mergeCell ref="R7:S7"/>
    <mergeCell ref="J8:K8"/>
    <mergeCell ref="L8:M8"/>
    <mergeCell ref="N8:O8"/>
    <mergeCell ref="P8:Q8"/>
    <mergeCell ref="R8:S8"/>
    <mergeCell ref="J6:K6"/>
    <mergeCell ref="L6:M6"/>
    <mergeCell ref="N6:O6"/>
    <mergeCell ref="P6:Q6"/>
    <mergeCell ref="B36:D36"/>
    <mergeCell ref="J36:K36"/>
    <mergeCell ref="L36:M36"/>
    <mergeCell ref="N36:O36"/>
    <mergeCell ref="P36:Q36"/>
    <mergeCell ref="R36:S36"/>
    <mergeCell ref="J34:K34"/>
    <mergeCell ref="L34:M34"/>
    <mergeCell ref="N34:O34"/>
    <mergeCell ref="P34:Q34"/>
    <mergeCell ref="R34:S34"/>
    <mergeCell ref="J35:K35"/>
    <mergeCell ref="L35:M35"/>
    <mergeCell ref="N35:O35"/>
    <mergeCell ref="P35:Q35"/>
    <mergeCell ref="R35:S35"/>
    <mergeCell ref="A33:I33"/>
    <mergeCell ref="J33:K33"/>
    <mergeCell ref="L33:M33"/>
    <mergeCell ref="N33:O33"/>
    <mergeCell ref="P33:Q33"/>
    <mergeCell ref="R33:S33"/>
    <mergeCell ref="B32:D32"/>
    <mergeCell ref="J32:K32"/>
    <mergeCell ref="L32:M32"/>
    <mergeCell ref="N32:O32"/>
    <mergeCell ref="P32:Q32"/>
    <mergeCell ref="R32:S32"/>
    <mergeCell ref="J27:K27"/>
    <mergeCell ref="L27:M27"/>
    <mergeCell ref="N27:O27"/>
    <mergeCell ref="P27:Q27"/>
    <mergeCell ref="R27:S27"/>
    <mergeCell ref="J28:K28"/>
    <mergeCell ref="L28:M28"/>
    <mergeCell ref="N28:O28"/>
    <mergeCell ref="P28:Q28"/>
    <mergeCell ref="R28:S28"/>
    <mergeCell ref="J26:K26"/>
    <mergeCell ref="L26:M26"/>
    <mergeCell ref="N26:O26"/>
    <mergeCell ref="P26:Q26"/>
    <mergeCell ref="R26:S26"/>
    <mergeCell ref="R23:S23"/>
    <mergeCell ref="A24:I24"/>
    <mergeCell ref="J24:K24"/>
    <mergeCell ref="L24:M24"/>
    <mergeCell ref="N24:O24"/>
    <mergeCell ref="P24:Q24"/>
    <mergeCell ref="R24:S24"/>
    <mergeCell ref="B23:D23"/>
    <mergeCell ref="J23:K23"/>
    <mergeCell ref="L23:M23"/>
    <mergeCell ref="N23:O23"/>
    <mergeCell ref="P23:Q23"/>
    <mergeCell ref="B1:E1"/>
    <mergeCell ref="J1:K5"/>
    <mergeCell ref="L1:M5"/>
    <mergeCell ref="N1:O5"/>
    <mergeCell ref="P1:Q5"/>
    <mergeCell ref="R1:S5"/>
    <mergeCell ref="A2:B2"/>
    <mergeCell ref="B3:C3"/>
    <mergeCell ref="A5:I5"/>
  </mergeCells>
  <pageMargins left="0.7" right="0.7" top="0.75" bottom="0.75" header="0.3" footer="0.3"/>
  <pageSetup paperSize="9" scale="43"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18"/>
  <sheetViews>
    <sheetView view="pageBreakPreview" zoomScale="60" zoomScaleNormal="70" workbookViewId="0">
      <selection sqref="A1:G1"/>
    </sheetView>
  </sheetViews>
  <sheetFormatPr defaultRowHeight="15" x14ac:dyDescent="0.25"/>
  <cols>
    <col min="1" max="2" width="26.140625" style="199" customWidth="1"/>
    <col min="3" max="3" width="43.85546875" style="199" customWidth="1"/>
    <col min="4" max="4" width="111.7109375" style="199" customWidth="1"/>
    <col min="5" max="5" width="59.140625" style="199" customWidth="1"/>
    <col min="6" max="6" width="63.85546875" style="199" customWidth="1"/>
    <col min="7" max="7" width="72.140625" style="199" customWidth="1"/>
    <col min="8" max="16384" width="9.140625" style="199"/>
  </cols>
  <sheetData>
    <row r="1" spans="1:7" ht="93" customHeight="1" thickBot="1" x14ac:dyDescent="0.3">
      <c r="A1" s="209" t="s">
        <v>339</v>
      </c>
      <c r="B1" s="209"/>
      <c r="C1" s="209"/>
      <c r="D1" s="209"/>
      <c r="E1" s="209"/>
      <c r="F1" s="209"/>
      <c r="G1" s="209"/>
    </row>
    <row r="2" spans="1:7" ht="89.25" customHeight="1" x14ac:dyDescent="0.25">
      <c r="A2" s="210"/>
      <c r="B2" s="211"/>
      <c r="C2" s="299" t="s">
        <v>348</v>
      </c>
      <c r="D2" s="302" t="s">
        <v>349</v>
      </c>
      <c r="E2" s="299" t="s">
        <v>350</v>
      </c>
      <c r="F2" s="299" t="s">
        <v>361</v>
      </c>
      <c r="G2" s="299" t="s">
        <v>362</v>
      </c>
    </row>
    <row r="3" spans="1:7" ht="96" customHeight="1" x14ac:dyDescent="0.25">
      <c r="A3" s="212" t="s">
        <v>9</v>
      </c>
      <c r="B3" s="213"/>
      <c r="C3" s="300"/>
      <c r="D3" s="300"/>
      <c r="E3" s="303"/>
      <c r="F3" s="300"/>
      <c r="G3" s="300"/>
    </row>
    <row r="4" spans="1:7" ht="90" customHeight="1" thickBot="1" x14ac:dyDescent="0.3">
      <c r="A4" s="305" t="s">
        <v>363</v>
      </c>
      <c r="B4" s="306"/>
      <c r="C4" s="301"/>
      <c r="D4" s="301"/>
      <c r="E4" s="304"/>
      <c r="F4" s="301"/>
      <c r="G4" s="301"/>
    </row>
    <row r="5" spans="1:7" ht="28.5" x14ac:dyDescent="0.25">
      <c r="A5" s="203" t="s">
        <v>57</v>
      </c>
      <c r="B5" s="190">
        <v>0</v>
      </c>
      <c r="C5" s="184">
        <v>0</v>
      </c>
      <c r="D5" s="184">
        <v>0</v>
      </c>
      <c r="E5" s="184">
        <v>0</v>
      </c>
      <c r="F5" s="184">
        <v>0</v>
      </c>
      <c r="G5" s="184">
        <v>0</v>
      </c>
    </row>
    <row r="6" spans="1:7" ht="28.5" x14ac:dyDescent="0.25">
      <c r="A6" s="203" t="s">
        <v>167</v>
      </c>
      <c r="B6" s="190">
        <v>18</v>
      </c>
      <c r="C6" s="184">
        <v>3.6666666666666665</v>
      </c>
      <c r="D6" s="184">
        <v>4.166666666666667</v>
      </c>
      <c r="E6" s="184">
        <v>3.1999999999999997</v>
      </c>
      <c r="F6" s="184">
        <v>4.0333333333333332</v>
      </c>
      <c r="G6" s="184">
        <v>2.9333333333333336</v>
      </c>
    </row>
    <row r="7" spans="1:7" ht="28.5" x14ac:dyDescent="0.25">
      <c r="A7" s="203" t="s">
        <v>161</v>
      </c>
      <c r="B7" s="190">
        <v>29.533333333333331</v>
      </c>
      <c r="C7" s="184">
        <v>4.8666666666666663</v>
      </c>
      <c r="D7" s="184">
        <v>8.3333333333333339</v>
      </c>
      <c r="E7" s="184">
        <v>7.3999999999999995</v>
      </c>
      <c r="F7" s="184">
        <v>4.8666666666666663</v>
      </c>
      <c r="G7" s="184">
        <v>4.0666666666666664</v>
      </c>
    </row>
    <row r="8" spans="1:7" ht="28.5" x14ac:dyDescent="0.25">
      <c r="A8" s="203" t="s">
        <v>149</v>
      </c>
      <c r="B8" s="190">
        <v>36.066666666666663</v>
      </c>
      <c r="C8" s="184">
        <v>8.4666666666666668</v>
      </c>
      <c r="D8" s="184">
        <v>6.3</v>
      </c>
      <c r="E8" s="184">
        <v>5.8999999999999995</v>
      </c>
      <c r="F8" s="184">
        <v>8.0666666666666664</v>
      </c>
      <c r="G8" s="184">
        <v>7.333333333333333</v>
      </c>
    </row>
    <row r="9" spans="1:7" ht="42.75" x14ac:dyDescent="0.25">
      <c r="A9" s="203" t="s">
        <v>134</v>
      </c>
      <c r="B9" s="190">
        <v>50.583333333333329</v>
      </c>
      <c r="C9" s="184">
        <v>9.9166666666666661</v>
      </c>
      <c r="D9" s="184">
        <v>13</v>
      </c>
      <c r="E9" s="184">
        <v>8.2777777777777768</v>
      </c>
      <c r="F9" s="184">
        <v>11.5</v>
      </c>
      <c r="G9" s="184">
        <v>7.8888888888888893</v>
      </c>
    </row>
    <row r="10" spans="1:7" ht="57" x14ac:dyDescent="0.25">
      <c r="A10" s="203" t="s">
        <v>155</v>
      </c>
      <c r="B10" s="190">
        <v>50.722222222222214</v>
      </c>
      <c r="C10" s="184">
        <v>9.9444444444444446</v>
      </c>
      <c r="D10" s="184">
        <v>15</v>
      </c>
      <c r="E10" s="184">
        <v>7.1944444444444438</v>
      </c>
      <c r="F10" s="184">
        <v>9.1388888888888893</v>
      </c>
      <c r="G10" s="184">
        <v>9.4444444444444446</v>
      </c>
    </row>
    <row r="11" spans="1:7" ht="28.5" x14ac:dyDescent="0.25">
      <c r="A11" s="203" t="s">
        <v>164</v>
      </c>
      <c r="B11" s="190">
        <v>50.833333333333336</v>
      </c>
      <c r="C11" s="184">
        <v>10.166666666666666</v>
      </c>
      <c r="D11" s="184">
        <v>15</v>
      </c>
      <c r="E11" s="184">
        <v>8.3333333333333339</v>
      </c>
      <c r="F11" s="184">
        <v>9.8333333333333339</v>
      </c>
      <c r="G11" s="184">
        <v>7.5</v>
      </c>
    </row>
    <row r="12" spans="1:7" ht="42.75" x14ac:dyDescent="0.25">
      <c r="A12" s="203" t="s">
        <v>152</v>
      </c>
      <c r="B12" s="190">
        <v>51.444444444444443</v>
      </c>
      <c r="C12" s="184">
        <v>9.3055555555555554</v>
      </c>
      <c r="D12" s="184">
        <v>15</v>
      </c>
      <c r="E12" s="184">
        <v>7</v>
      </c>
      <c r="F12" s="184">
        <v>10.277777777777777</v>
      </c>
      <c r="G12" s="184">
        <v>9.8611111111111107</v>
      </c>
    </row>
    <row r="13" spans="1:7" x14ac:dyDescent="0.25">
      <c r="A13" s="203" t="s">
        <v>143</v>
      </c>
      <c r="B13" s="190">
        <v>52.833333333333336</v>
      </c>
      <c r="C13" s="184">
        <v>10.361111111111111</v>
      </c>
      <c r="D13" s="184">
        <v>13</v>
      </c>
      <c r="E13" s="184">
        <v>8.1666666666666661</v>
      </c>
      <c r="F13" s="184">
        <v>11.083333333333334</v>
      </c>
      <c r="G13" s="184">
        <v>10.222222222222223</v>
      </c>
    </row>
    <row r="14" spans="1:7" ht="57" x14ac:dyDescent="0.25">
      <c r="A14" s="203" t="s">
        <v>137</v>
      </c>
      <c r="B14" s="190">
        <v>54.916666666666664</v>
      </c>
      <c r="C14" s="184">
        <v>11.055555555555557</v>
      </c>
      <c r="D14" s="184">
        <v>12.666666666666666</v>
      </c>
      <c r="E14" s="184">
        <v>7.7777777777777777</v>
      </c>
      <c r="F14" s="184">
        <v>12.055555555555555</v>
      </c>
      <c r="G14" s="184">
        <v>11.361111111111109</v>
      </c>
    </row>
    <row r="15" spans="1:7" ht="28.5" x14ac:dyDescent="0.25">
      <c r="A15" s="203" t="s">
        <v>130</v>
      </c>
      <c r="B15" s="190">
        <v>57</v>
      </c>
      <c r="C15" s="184">
        <v>11.416666666666666</v>
      </c>
      <c r="D15" s="184">
        <v>11.666666666666666</v>
      </c>
      <c r="E15" s="184">
        <v>10.333333333333334</v>
      </c>
      <c r="F15" s="184">
        <v>13.305555555555555</v>
      </c>
      <c r="G15" s="184">
        <v>10.277777777777777</v>
      </c>
    </row>
    <row r="16" spans="1:7" ht="28.5" x14ac:dyDescent="0.25">
      <c r="A16" s="203" t="s">
        <v>146</v>
      </c>
      <c r="B16" s="190">
        <v>57.111111111111114</v>
      </c>
      <c r="C16" s="184">
        <v>11.5</v>
      </c>
      <c r="D16" s="184">
        <v>13.5</v>
      </c>
      <c r="E16" s="184">
        <v>7.7777777777777777</v>
      </c>
      <c r="F16" s="184">
        <v>14</v>
      </c>
      <c r="G16" s="184">
        <v>10.333333333333334</v>
      </c>
    </row>
    <row r="17" spans="1:7" ht="28.5" x14ac:dyDescent="0.25">
      <c r="A17" s="203" t="s">
        <v>158</v>
      </c>
      <c r="B17" s="190">
        <v>57.138888888888886</v>
      </c>
      <c r="C17" s="184">
        <v>12.166666666666666</v>
      </c>
      <c r="D17" s="184">
        <v>11.5</v>
      </c>
      <c r="E17" s="184">
        <v>10.666666666666666</v>
      </c>
      <c r="F17" s="184">
        <v>12.472222222222223</v>
      </c>
      <c r="G17" s="184">
        <v>10.333333333333334</v>
      </c>
    </row>
    <row r="18" spans="1:7" ht="28.5" x14ac:dyDescent="0.25">
      <c r="A18" s="203" t="s">
        <v>140</v>
      </c>
      <c r="B18" s="190">
        <v>62.027777777777786</v>
      </c>
      <c r="C18" s="184">
        <v>12.833333333333334</v>
      </c>
      <c r="D18" s="184">
        <v>13.166666666666666</v>
      </c>
      <c r="E18" s="184">
        <v>8.3333333333333339</v>
      </c>
      <c r="F18" s="184">
        <v>13.333333333333334</v>
      </c>
      <c r="G18" s="184">
        <v>14.361111111111112</v>
      </c>
    </row>
  </sheetData>
  <sheetProtection algorithmName="SHA-512" hashValue="oaz1twlEoC+vgPTkOW+HR7ZGaFuEmhRwIeebb+ZGMJgzXQEahST/pKDne7DVXdvn43t9gPK3nQY/JEqPb50vHg==" saltValue="t9zX+/DuHhG8IbrR3L3pwg==" spinCount="100000" sheet="1" formatCells="0" formatColumns="0" formatRows="0" insertColumns="0" insertRows="0" insertHyperlinks="0" deleteColumns="0" deleteRows="0" sort="0" autoFilter="0" pivotTables="0"/>
  <autoFilter ref="A1:G18">
    <filterColumn colId="0" showButton="0"/>
    <filterColumn colId="1" showButton="0"/>
    <filterColumn colId="2" showButton="0"/>
    <filterColumn colId="3" showButton="0"/>
    <filterColumn colId="4" showButton="0"/>
    <filterColumn colId="5" showButton="0"/>
  </autoFilter>
  <sortState ref="A5:G18">
    <sortCondition ref="B5:B18"/>
  </sortState>
  <mergeCells count="9">
    <mergeCell ref="A1:G1"/>
    <mergeCell ref="G2:G4"/>
    <mergeCell ref="C2:C4"/>
    <mergeCell ref="D2:D4"/>
    <mergeCell ref="E2:E4"/>
    <mergeCell ref="F2:F4"/>
    <mergeCell ref="A4:B4"/>
    <mergeCell ref="A3:B3"/>
    <mergeCell ref="A2:B2"/>
  </mergeCells>
  <pageMargins left="0.7" right="0.7" top="0.75" bottom="0.75" header="0.3" footer="0.3"/>
  <pageSetup paperSize="8" scale="4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70" zoomScaleNormal="70" workbookViewId="0">
      <selection activeCell="J6" sqref="J6:S19"/>
    </sheetView>
  </sheetViews>
  <sheetFormatPr defaultRowHeight="15" x14ac:dyDescent="0.25"/>
  <cols>
    <col min="1" max="1" width="9.85546875" style="36" customWidth="1"/>
    <col min="2" max="2" width="33.85546875" customWidth="1"/>
    <col min="3" max="3" width="29.7109375" customWidth="1"/>
    <col min="4" max="4" width="40.5703125" style="15" customWidth="1"/>
    <col min="5" max="5" width="15.28515625" style="21" customWidth="1"/>
    <col min="6" max="6" width="27.42578125" bestFit="1" customWidth="1"/>
    <col min="7" max="7" width="15.42578125" customWidth="1"/>
    <col min="8" max="8" width="22.8554687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25</v>
      </c>
      <c r="C1" s="259"/>
      <c r="D1" s="259"/>
      <c r="E1" s="260"/>
      <c r="F1" s="73"/>
      <c r="G1" s="73"/>
      <c r="H1" s="73"/>
      <c r="I1" s="104"/>
      <c r="J1" s="261" t="s">
        <v>326</v>
      </c>
      <c r="K1" s="262"/>
      <c r="L1" s="267" t="s">
        <v>26</v>
      </c>
      <c r="M1" s="262"/>
      <c r="N1" s="261" t="s">
        <v>27</v>
      </c>
      <c r="O1" s="268"/>
      <c r="P1" s="261" t="s">
        <v>327</v>
      </c>
      <c r="Q1" s="262"/>
      <c r="R1" s="261" t="s">
        <v>328</v>
      </c>
      <c r="S1" s="262"/>
    </row>
    <row r="2" spans="1:19" ht="19.5" customHeight="1" x14ac:dyDescent="0.25">
      <c r="A2" s="273" t="s">
        <v>1</v>
      </c>
      <c r="B2" s="274"/>
      <c r="C2" s="108"/>
      <c r="D2" s="110"/>
      <c r="E2" s="111"/>
      <c r="F2" s="105"/>
      <c r="G2" s="105"/>
      <c r="H2" s="73"/>
      <c r="I2" s="104"/>
      <c r="J2" s="263"/>
      <c r="K2" s="264"/>
      <c r="L2" s="263"/>
      <c r="M2" s="264"/>
      <c r="N2" s="269"/>
      <c r="O2" s="270"/>
      <c r="P2" s="263"/>
      <c r="Q2" s="264"/>
      <c r="R2" s="263"/>
      <c r="S2" s="264"/>
    </row>
    <row r="3" spans="1:19" ht="42.75" customHeight="1" x14ac:dyDescent="0.25">
      <c r="A3" s="91"/>
      <c r="B3" s="275" t="s">
        <v>335</v>
      </c>
      <c r="C3" s="276"/>
      <c r="D3" s="113" t="s">
        <v>2</v>
      </c>
      <c r="E3" s="111"/>
      <c r="F3" s="105"/>
      <c r="G3" s="105"/>
      <c r="H3" s="73"/>
      <c r="I3" s="104"/>
      <c r="J3" s="263"/>
      <c r="K3" s="264"/>
      <c r="L3" s="263"/>
      <c r="M3" s="264"/>
      <c r="N3" s="269"/>
      <c r="O3" s="270"/>
      <c r="P3" s="263"/>
      <c r="Q3" s="264"/>
      <c r="R3" s="263"/>
      <c r="S3" s="264"/>
    </row>
    <row r="4" spans="1:19" ht="42.75" x14ac:dyDescent="0.25">
      <c r="A4" s="125" t="s">
        <v>3</v>
      </c>
      <c r="B4" s="125" t="s">
        <v>4</v>
      </c>
      <c r="C4" s="125" t="s">
        <v>5</v>
      </c>
      <c r="D4" s="125" t="s">
        <v>6</v>
      </c>
      <c r="E4" s="126" t="s">
        <v>7</v>
      </c>
      <c r="F4" s="125" t="s">
        <v>8</v>
      </c>
      <c r="G4" s="127" t="s">
        <v>9</v>
      </c>
      <c r="H4" s="128" t="s">
        <v>43</v>
      </c>
      <c r="I4" s="129" t="s">
        <v>10</v>
      </c>
      <c r="J4" s="263"/>
      <c r="K4" s="264"/>
      <c r="L4" s="263"/>
      <c r="M4" s="264"/>
      <c r="N4" s="269"/>
      <c r="O4" s="270"/>
      <c r="P4" s="263"/>
      <c r="Q4" s="264"/>
      <c r="R4" s="263"/>
      <c r="S4" s="264"/>
    </row>
    <row r="5" spans="1:19" s="8" customFormat="1" ht="16.5" customHeight="1" thickBot="1" x14ac:dyDescent="0.3">
      <c r="A5" s="307" t="s">
        <v>35</v>
      </c>
      <c r="B5" s="308"/>
      <c r="C5" s="308"/>
      <c r="D5" s="308"/>
      <c r="E5" s="308"/>
      <c r="F5" s="308"/>
      <c r="G5" s="308"/>
      <c r="H5" s="308"/>
      <c r="I5" s="308"/>
      <c r="J5" s="265"/>
      <c r="K5" s="266"/>
      <c r="L5" s="265"/>
      <c r="M5" s="266"/>
      <c r="N5" s="271"/>
      <c r="O5" s="272"/>
      <c r="P5" s="265"/>
      <c r="Q5" s="266"/>
      <c r="R5" s="265"/>
      <c r="S5" s="266"/>
    </row>
    <row r="6" spans="1:19" ht="63" customHeight="1" x14ac:dyDescent="0.25">
      <c r="A6" s="91">
        <v>1</v>
      </c>
      <c r="B6" s="98" t="s">
        <v>129</v>
      </c>
      <c r="C6" s="99" t="s">
        <v>130</v>
      </c>
      <c r="D6" s="99" t="s">
        <v>131</v>
      </c>
      <c r="E6" s="100">
        <v>18000000</v>
      </c>
      <c r="F6" s="92"/>
      <c r="G6" s="94">
        <f>SUM(J6:S6)</f>
        <v>57</v>
      </c>
      <c r="H6" s="86">
        <v>8000000</v>
      </c>
      <c r="I6" s="67"/>
      <c r="J6" s="309">
        <v>11</v>
      </c>
      <c r="K6" s="309"/>
      <c r="L6" s="309">
        <v>10</v>
      </c>
      <c r="M6" s="309"/>
      <c r="N6" s="309">
        <v>8</v>
      </c>
      <c r="O6" s="309"/>
      <c r="P6" s="309">
        <v>16</v>
      </c>
      <c r="Q6" s="309"/>
      <c r="R6" s="309">
        <v>12</v>
      </c>
      <c r="S6" s="309"/>
    </row>
    <row r="7" spans="1:19" ht="171.75" x14ac:dyDescent="0.25">
      <c r="A7" s="89">
        <v>2</v>
      </c>
      <c r="B7" s="95" t="s">
        <v>132</v>
      </c>
      <c r="C7" s="95" t="s">
        <v>57</v>
      </c>
      <c r="D7" s="95" t="s">
        <v>58</v>
      </c>
      <c r="E7" s="97">
        <v>35000000</v>
      </c>
      <c r="F7" s="95" t="s">
        <v>317</v>
      </c>
      <c r="G7" s="94">
        <f>SUM(J7,L7,N7,P7,R7)</f>
        <v>0</v>
      </c>
      <c r="H7" s="67"/>
      <c r="I7" s="67"/>
      <c r="J7" s="287"/>
      <c r="K7" s="287"/>
      <c r="L7" s="287"/>
      <c r="M7" s="287"/>
      <c r="N7" s="287"/>
      <c r="O7" s="287"/>
      <c r="P7" s="287"/>
      <c r="Q7" s="287"/>
      <c r="R7" s="287"/>
      <c r="S7" s="287"/>
    </row>
    <row r="8" spans="1:19" ht="63" customHeight="1" x14ac:dyDescent="0.25">
      <c r="A8" s="91">
        <v>3</v>
      </c>
      <c r="B8" s="98" t="s">
        <v>133</v>
      </c>
      <c r="C8" s="99" t="s">
        <v>134</v>
      </c>
      <c r="D8" s="99" t="s">
        <v>135</v>
      </c>
      <c r="E8" s="100">
        <v>40000000</v>
      </c>
      <c r="F8" s="92"/>
      <c r="G8" s="94">
        <f t="shared" ref="G8:G19" si="0">SUM(J8,L8,N8,P8,R8)</f>
        <v>54</v>
      </c>
      <c r="H8" s="67">
        <v>4000000</v>
      </c>
      <c r="I8" s="67"/>
      <c r="J8" s="287">
        <v>10</v>
      </c>
      <c r="K8" s="287"/>
      <c r="L8" s="287">
        <v>11</v>
      </c>
      <c r="M8" s="287"/>
      <c r="N8" s="287">
        <v>7</v>
      </c>
      <c r="O8" s="287"/>
      <c r="P8" s="287">
        <v>16</v>
      </c>
      <c r="Q8" s="287"/>
      <c r="R8" s="287">
        <v>10</v>
      </c>
      <c r="S8" s="287"/>
    </row>
    <row r="9" spans="1:19" ht="57.75" customHeight="1" x14ac:dyDescent="0.25">
      <c r="A9" s="91">
        <v>4</v>
      </c>
      <c r="B9" s="98" t="s">
        <v>136</v>
      </c>
      <c r="C9" s="99" t="s">
        <v>137</v>
      </c>
      <c r="D9" s="99" t="s">
        <v>138</v>
      </c>
      <c r="E9" s="100">
        <v>10000000</v>
      </c>
      <c r="F9" s="92"/>
      <c r="G9" s="94">
        <f t="shared" si="0"/>
        <v>59</v>
      </c>
      <c r="H9" s="67">
        <v>6000000</v>
      </c>
      <c r="I9" s="67"/>
      <c r="J9" s="287">
        <v>10</v>
      </c>
      <c r="K9" s="287"/>
      <c r="L9" s="287">
        <v>10</v>
      </c>
      <c r="M9" s="287"/>
      <c r="N9" s="287">
        <v>7</v>
      </c>
      <c r="O9" s="287"/>
      <c r="P9" s="287">
        <v>15</v>
      </c>
      <c r="Q9" s="287"/>
      <c r="R9" s="287">
        <v>17</v>
      </c>
      <c r="S9" s="287"/>
    </row>
    <row r="10" spans="1:19" ht="64.5" customHeight="1" x14ac:dyDescent="0.25">
      <c r="A10" s="91">
        <v>5</v>
      </c>
      <c r="B10" s="98" t="s">
        <v>139</v>
      </c>
      <c r="C10" s="99" t="s">
        <v>140</v>
      </c>
      <c r="D10" s="99" t="s">
        <v>141</v>
      </c>
      <c r="E10" s="100">
        <v>30000000</v>
      </c>
      <c r="F10" s="92"/>
      <c r="G10" s="94">
        <f t="shared" si="0"/>
        <v>65</v>
      </c>
      <c r="H10" s="67">
        <v>18000000</v>
      </c>
      <c r="I10" s="67"/>
      <c r="J10" s="287">
        <v>10</v>
      </c>
      <c r="K10" s="287"/>
      <c r="L10" s="287">
        <v>11</v>
      </c>
      <c r="M10" s="287"/>
      <c r="N10" s="287">
        <v>11</v>
      </c>
      <c r="O10" s="287"/>
      <c r="P10" s="287">
        <v>14</v>
      </c>
      <c r="Q10" s="287"/>
      <c r="R10" s="287">
        <v>19</v>
      </c>
      <c r="S10" s="287"/>
    </row>
    <row r="11" spans="1:19" ht="63" customHeight="1" x14ac:dyDescent="0.25">
      <c r="A11" s="91">
        <v>6</v>
      </c>
      <c r="B11" s="98" t="s">
        <v>142</v>
      </c>
      <c r="C11" s="99" t="s">
        <v>143</v>
      </c>
      <c r="D11" s="99" t="s">
        <v>144</v>
      </c>
      <c r="E11" s="100">
        <v>25000000</v>
      </c>
      <c r="F11" s="92"/>
      <c r="G11" s="94">
        <f t="shared" si="0"/>
        <v>52</v>
      </c>
      <c r="H11" s="67">
        <v>4000000</v>
      </c>
      <c r="I11" s="67"/>
      <c r="J11" s="287">
        <v>10</v>
      </c>
      <c r="K11" s="287"/>
      <c r="L11" s="287">
        <v>10</v>
      </c>
      <c r="M11" s="287"/>
      <c r="N11" s="287">
        <v>8</v>
      </c>
      <c r="O11" s="287"/>
      <c r="P11" s="287">
        <v>10</v>
      </c>
      <c r="Q11" s="287"/>
      <c r="R11" s="287">
        <v>14</v>
      </c>
      <c r="S11" s="287"/>
    </row>
    <row r="12" spans="1:19" ht="66" customHeight="1" x14ac:dyDescent="0.25">
      <c r="A12" s="91">
        <v>7</v>
      </c>
      <c r="B12" s="98" t="s">
        <v>145</v>
      </c>
      <c r="C12" s="99" t="s">
        <v>146</v>
      </c>
      <c r="D12" s="99" t="s">
        <v>147</v>
      </c>
      <c r="E12" s="100">
        <v>12000000</v>
      </c>
      <c r="F12" s="92"/>
      <c r="G12" s="94">
        <f t="shared" si="0"/>
        <v>63</v>
      </c>
      <c r="H12" s="67">
        <v>8000000</v>
      </c>
      <c r="I12" s="67"/>
      <c r="J12" s="287">
        <v>10</v>
      </c>
      <c r="K12" s="287"/>
      <c r="L12" s="287">
        <v>11</v>
      </c>
      <c r="M12" s="287"/>
      <c r="N12" s="287">
        <v>7</v>
      </c>
      <c r="O12" s="287"/>
      <c r="P12" s="287">
        <v>17</v>
      </c>
      <c r="Q12" s="287"/>
      <c r="R12" s="287">
        <v>18</v>
      </c>
      <c r="S12" s="287"/>
    </row>
    <row r="13" spans="1:19" ht="63.75" customHeight="1" x14ac:dyDescent="0.25">
      <c r="A13" s="91">
        <v>8</v>
      </c>
      <c r="B13" s="98" t="s">
        <v>148</v>
      </c>
      <c r="C13" s="99" t="s">
        <v>149</v>
      </c>
      <c r="D13" s="99" t="s">
        <v>150</v>
      </c>
      <c r="E13" s="100">
        <v>15000000</v>
      </c>
      <c r="F13" s="92"/>
      <c r="G13" s="94">
        <f t="shared" si="0"/>
        <v>49</v>
      </c>
      <c r="H13" s="67"/>
      <c r="I13" s="67"/>
      <c r="J13" s="287">
        <v>12</v>
      </c>
      <c r="K13" s="287"/>
      <c r="L13" s="287">
        <v>7</v>
      </c>
      <c r="M13" s="287"/>
      <c r="N13" s="287">
        <v>5</v>
      </c>
      <c r="O13" s="287"/>
      <c r="P13" s="287">
        <v>13</v>
      </c>
      <c r="Q13" s="287"/>
      <c r="R13" s="287">
        <v>12</v>
      </c>
      <c r="S13" s="287"/>
    </row>
    <row r="14" spans="1:19" ht="51.75" customHeight="1" x14ac:dyDescent="0.25">
      <c r="A14" s="91">
        <v>9</v>
      </c>
      <c r="B14" s="98" t="s">
        <v>151</v>
      </c>
      <c r="C14" s="99" t="s">
        <v>152</v>
      </c>
      <c r="D14" s="99" t="s">
        <v>153</v>
      </c>
      <c r="E14" s="100">
        <v>25000000</v>
      </c>
      <c r="F14" s="92"/>
      <c r="G14" s="94">
        <f t="shared" si="0"/>
        <v>51</v>
      </c>
      <c r="H14" s="67">
        <v>6000000</v>
      </c>
      <c r="I14" s="67"/>
      <c r="J14" s="287">
        <v>10</v>
      </c>
      <c r="K14" s="287"/>
      <c r="L14" s="287">
        <v>11</v>
      </c>
      <c r="M14" s="287"/>
      <c r="N14" s="287">
        <v>7</v>
      </c>
      <c r="O14" s="287"/>
      <c r="P14" s="287">
        <v>10</v>
      </c>
      <c r="Q14" s="287"/>
      <c r="R14" s="287">
        <v>13</v>
      </c>
      <c r="S14" s="287"/>
    </row>
    <row r="15" spans="1:19" ht="61.5" customHeight="1" x14ac:dyDescent="0.25">
      <c r="A15" s="91">
        <v>10</v>
      </c>
      <c r="B15" s="98" t="s">
        <v>154</v>
      </c>
      <c r="C15" s="99" t="s">
        <v>155</v>
      </c>
      <c r="D15" s="99" t="s">
        <v>156</v>
      </c>
      <c r="E15" s="100">
        <v>48000000</v>
      </c>
      <c r="F15" s="92"/>
      <c r="G15" s="94">
        <f t="shared" si="0"/>
        <v>51</v>
      </c>
      <c r="H15" s="67">
        <v>2800000</v>
      </c>
      <c r="I15" s="67"/>
      <c r="J15" s="287">
        <v>12</v>
      </c>
      <c r="K15" s="287"/>
      <c r="L15" s="310">
        <v>13</v>
      </c>
      <c r="M15" s="311"/>
      <c r="N15" s="287">
        <v>6</v>
      </c>
      <c r="O15" s="287"/>
      <c r="P15" s="287">
        <v>10</v>
      </c>
      <c r="Q15" s="287"/>
      <c r="R15" s="287">
        <v>10</v>
      </c>
      <c r="S15" s="310"/>
    </row>
    <row r="16" spans="1:19" ht="61.5" customHeight="1" x14ac:dyDescent="0.25">
      <c r="A16" s="91">
        <v>11</v>
      </c>
      <c r="B16" s="98" t="s">
        <v>157</v>
      </c>
      <c r="C16" s="99" t="s">
        <v>158</v>
      </c>
      <c r="D16" s="99" t="s">
        <v>159</v>
      </c>
      <c r="E16" s="100">
        <v>29800000</v>
      </c>
      <c r="F16" s="92"/>
      <c r="G16" s="94">
        <f t="shared" si="0"/>
        <v>60</v>
      </c>
      <c r="H16" s="67">
        <v>8000000</v>
      </c>
      <c r="I16" s="67"/>
      <c r="J16" s="287">
        <v>10</v>
      </c>
      <c r="K16" s="287"/>
      <c r="L16" s="310">
        <v>15</v>
      </c>
      <c r="M16" s="311"/>
      <c r="N16" s="287">
        <v>15</v>
      </c>
      <c r="O16" s="287"/>
      <c r="P16" s="287">
        <v>10</v>
      </c>
      <c r="Q16" s="287"/>
      <c r="R16" s="287">
        <v>10</v>
      </c>
      <c r="S16" s="310"/>
    </row>
    <row r="17" spans="1:19" ht="61.5" customHeight="1" x14ac:dyDescent="0.25">
      <c r="A17" s="91">
        <v>12</v>
      </c>
      <c r="B17" s="98" t="s">
        <v>160</v>
      </c>
      <c r="C17" s="99" t="s">
        <v>161</v>
      </c>
      <c r="D17" s="99" t="s">
        <v>162</v>
      </c>
      <c r="E17" s="100">
        <v>35000000</v>
      </c>
      <c r="F17" s="92"/>
      <c r="G17" s="94">
        <f t="shared" si="0"/>
        <v>30</v>
      </c>
      <c r="H17" s="67"/>
      <c r="I17" s="67"/>
      <c r="J17" s="287">
        <v>7</v>
      </c>
      <c r="K17" s="287"/>
      <c r="L17" s="310">
        <v>7</v>
      </c>
      <c r="M17" s="311"/>
      <c r="N17" s="287">
        <v>7</v>
      </c>
      <c r="O17" s="287"/>
      <c r="P17" s="287">
        <v>4</v>
      </c>
      <c r="Q17" s="287"/>
      <c r="R17" s="287">
        <v>5</v>
      </c>
      <c r="S17" s="310"/>
    </row>
    <row r="18" spans="1:19" ht="61.5" customHeight="1" x14ac:dyDescent="0.25">
      <c r="A18" s="91">
        <v>13</v>
      </c>
      <c r="B18" s="98" t="s">
        <v>163</v>
      </c>
      <c r="C18" s="99" t="s">
        <v>164</v>
      </c>
      <c r="D18" s="99" t="s">
        <v>165</v>
      </c>
      <c r="E18" s="100">
        <v>12500000</v>
      </c>
      <c r="F18" s="92"/>
      <c r="G18" s="94">
        <f t="shared" si="0"/>
        <v>51</v>
      </c>
      <c r="H18" s="67"/>
      <c r="I18" s="67"/>
      <c r="J18" s="287">
        <v>10</v>
      </c>
      <c r="K18" s="287"/>
      <c r="L18" s="310">
        <v>10</v>
      </c>
      <c r="M18" s="311"/>
      <c r="N18" s="287">
        <v>10</v>
      </c>
      <c r="O18" s="287"/>
      <c r="P18" s="287">
        <v>12</v>
      </c>
      <c r="Q18" s="287"/>
      <c r="R18" s="287">
        <v>9</v>
      </c>
      <c r="S18" s="310"/>
    </row>
    <row r="19" spans="1:19" ht="64.5" customHeight="1" x14ac:dyDescent="0.25">
      <c r="A19" s="91">
        <v>14</v>
      </c>
      <c r="B19" s="98" t="s">
        <v>166</v>
      </c>
      <c r="C19" s="99" t="s">
        <v>167</v>
      </c>
      <c r="D19" s="99" t="s">
        <v>168</v>
      </c>
      <c r="E19" s="100">
        <v>8000000</v>
      </c>
      <c r="F19" s="92"/>
      <c r="G19" s="94">
        <f t="shared" si="0"/>
        <v>0</v>
      </c>
      <c r="H19" s="67"/>
      <c r="I19" s="67"/>
      <c r="J19" s="287">
        <v>0</v>
      </c>
      <c r="K19" s="287"/>
      <c r="L19" s="310">
        <v>0</v>
      </c>
      <c r="M19" s="311"/>
      <c r="N19" s="287">
        <v>0</v>
      </c>
      <c r="O19" s="287"/>
      <c r="P19" s="287">
        <v>0</v>
      </c>
      <c r="Q19" s="287"/>
      <c r="R19" s="287">
        <v>0</v>
      </c>
      <c r="S19" s="310"/>
    </row>
    <row r="20" spans="1:19" ht="18" x14ac:dyDescent="0.25">
      <c r="A20" s="121"/>
      <c r="B20" s="314" t="s">
        <v>11</v>
      </c>
      <c r="C20" s="314"/>
      <c r="D20" s="314"/>
      <c r="E20" s="96">
        <f>SUM(E6:E19)</f>
        <v>343300000</v>
      </c>
      <c r="F20" s="130"/>
      <c r="G20" s="130"/>
      <c r="H20" s="74"/>
      <c r="I20" s="74"/>
      <c r="J20" s="312"/>
      <c r="K20" s="312"/>
      <c r="L20" s="312"/>
      <c r="M20" s="312"/>
      <c r="N20" s="313"/>
      <c r="O20" s="315"/>
      <c r="P20" s="312"/>
      <c r="Q20" s="312"/>
      <c r="R20" s="312"/>
      <c r="S20" s="313"/>
    </row>
    <row r="21" spans="1:19" ht="29.25" x14ac:dyDescent="0.25">
      <c r="A21" s="132"/>
      <c r="B21" s="133"/>
      <c r="C21" s="106"/>
      <c r="D21" s="106"/>
      <c r="E21" s="134"/>
      <c r="F21" s="106"/>
      <c r="G21" s="64" t="s">
        <v>12</v>
      </c>
      <c r="H21" s="83">
        <f>SUM(H6:H20)</f>
        <v>64800000</v>
      </c>
      <c r="I21" s="135"/>
      <c r="J21" s="136"/>
      <c r="K21" s="136"/>
      <c r="L21" s="136"/>
      <c r="M21" s="136"/>
      <c r="N21" s="136"/>
      <c r="O21" s="136"/>
      <c r="P21" s="136"/>
      <c r="Q21" s="136"/>
      <c r="R21" s="136"/>
      <c r="S21" s="136"/>
    </row>
  </sheetData>
  <mergeCells count="85">
    <mergeCell ref="B20:D20"/>
    <mergeCell ref="J20:K20"/>
    <mergeCell ref="L20:M20"/>
    <mergeCell ref="N20:O20"/>
    <mergeCell ref="P20:Q20"/>
    <mergeCell ref="R20:S20"/>
    <mergeCell ref="J18:K18"/>
    <mergeCell ref="L18:M18"/>
    <mergeCell ref="N18:O18"/>
    <mergeCell ref="P18:Q18"/>
    <mergeCell ref="R18:S18"/>
    <mergeCell ref="J19:K19"/>
    <mergeCell ref="L19:M19"/>
    <mergeCell ref="N19:O19"/>
    <mergeCell ref="P19:Q19"/>
    <mergeCell ref="R19:S19"/>
    <mergeCell ref="J16:K16"/>
    <mergeCell ref="L16:M16"/>
    <mergeCell ref="N16:O16"/>
    <mergeCell ref="P16:Q16"/>
    <mergeCell ref="R16:S16"/>
    <mergeCell ref="J17:K17"/>
    <mergeCell ref="L17:M17"/>
    <mergeCell ref="N17:O17"/>
    <mergeCell ref="P17:Q17"/>
    <mergeCell ref="R17:S17"/>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R1:S5"/>
    <mergeCell ref="A2:B2"/>
    <mergeCell ref="B3:C3"/>
    <mergeCell ref="A5:I5"/>
    <mergeCell ref="B1:E1"/>
    <mergeCell ref="J1:K5"/>
    <mergeCell ref="L1:M5"/>
    <mergeCell ref="N1:O5"/>
    <mergeCell ref="P1:Q5"/>
  </mergeCells>
  <pageMargins left="0.7" right="0.7" top="0.75" bottom="0.75" header="0.3" footer="0.3"/>
  <pageSetup paperSize="9" scale="37"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70" zoomScaleNormal="70" workbookViewId="0">
      <selection activeCell="J6" sqref="J6:S19"/>
    </sheetView>
  </sheetViews>
  <sheetFormatPr defaultRowHeight="15" x14ac:dyDescent="0.25"/>
  <cols>
    <col min="1" max="1" width="9.85546875" style="36" customWidth="1"/>
    <col min="2" max="2" width="33.85546875" customWidth="1"/>
    <col min="3" max="3" width="29.7109375" customWidth="1"/>
    <col min="4" max="4" width="40.5703125" style="15" customWidth="1"/>
    <col min="5" max="5" width="15.28515625" style="21" customWidth="1"/>
    <col min="6" max="6" width="27.42578125" bestFit="1" customWidth="1"/>
    <col min="7" max="7" width="15.42578125" customWidth="1"/>
    <col min="8" max="8" width="22.85546875" customWidth="1"/>
    <col min="9" max="9" width="19" customWidth="1"/>
    <col min="11" max="11" width="15.42578125" customWidth="1"/>
    <col min="12" max="12" width="12.28515625" customWidth="1"/>
    <col min="13" max="13" width="18.42578125" customWidth="1"/>
    <col min="15" max="15" width="20.28515625" customWidth="1"/>
    <col min="17" max="17" width="17.42578125" customWidth="1"/>
    <col min="18" max="18" width="12.5703125" customWidth="1"/>
    <col min="19" max="19" width="15.85546875" customWidth="1"/>
  </cols>
  <sheetData>
    <row r="1" spans="1:19" ht="42" customHeight="1" x14ac:dyDescent="0.25">
      <c r="A1" s="107"/>
      <c r="B1" s="259" t="s">
        <v>25</v>
      </c>
      <c r="C1" s="259"/>
      <c r="D1" s="259"/>
      <c r="E1" s="260"/>
      <c r="F1" s="73"/>
      <c r="G1" s="73"/>
      <c r="H1" s="73"/>
      <c r="I1" s="104"/>
      <c r="J1" s="261" t="s">
        <v>326</v>
      </c>
      <c r="K1" s="262"/>
      <c r="L1" s="267" t="s">
        <v>26</v>
      </c>
      <c r="M1" s="262"/>
      <c r="N1" s="261" t="s">
        <v>27</v>
      </c>
      <c r="O1" s="268"/>
      <c r="P1" s="261" t="s">
        <v>327</v>
      </c>
      <c r="Q1" s="262"/>
      <c r="R1" s="261" t="s">
        <v>328</v>
      </c>
      <c r="S1" s="262"/>
    </row>
    <row r="2" spans="1:19" ht="19.5" customHeight="1" x14ac:dyDescent="0.25">
      <c r="A2" s="273" t="s">
        <v>1</v>
      </c>
      <c r="B2" s="274"/>
      <c r="C2" s="108"/>
      <c r="D2" s="110"/>
      <c r="E2" s="111"/>
      <c r="F2" s="105"/>
      <c r="G2" s="105"/>
      <c r="H2" s="73"/>
      <c r="I2" s="104"/>
      <c r="J2" s="263"/>
      <c r="K2" s="264"/>
      <c r="L2" s="263"/>
      <c r="M2" s="264"/>
      <c r="N2" s="269"/>
      <c r="O2" s="270"/>
      <c r="P2" s="263"/>
      <c r="Q2" s="264"/>
      <c r="R2" s="263"/>
      <c r="S2" s="264"/>
    </row>
    <row r="3" spans="1:19" ht="42.75" customHeight="1" x14ac:dyDescent="0.25">
      <c r="A3" s="91"/>
      <c r="B3" s="275" t="s">
        <v>335</v>
      </c>
      <c r="C3" s="276"/>
      <c r="D3" s="113" t="s">
        <v>2</v>
      </c>
      <c r="E3" s="111"/>
      <c r="F3" s="105"/>
      <c r="G3" s="105"/>
      <c r="H3" s="73"/>
      <c r="I3" s="104"/>
      <c r="J3" s="263"/>
      <c r="K3" s="264"/>
      <c r="L3" s="263"/>
      <c r="M3" s="264"/>
      <c r="N3" s="269"/>
      <c r="O3" s="270"/>
      <c r="P3" s="263"/>
      <c r="Q3" s="264"/>
      <c r="R3" s="263"/>
      <c r="S3" s="264"/>
    </row>
    <row r="4" spans="1:19" ht="42.75" x14ac:dyDescent="0.25">
      <c r="A4" s="125" t="s">
        <v>3</v>
      </c>
      <c r="B4" s="125" t="s">
        <v>4</v>
      </c>
      <c r="C4" s="125" t="s">
        <v>5</v>
      </c>
      <c r="D4" s="125" t="s">
        <v>6</v>
      </c>
      <c r="E4" s="126" t="s">
        <v>7</v>
      </c>
      <c r="F4" s="125" t="s">
        <v>8</v>
      </c>
      <c r="G4" s="127" t="s">
        <v>9</v>
      </c>
      <c r="H4" s="128" t="s">
        <v>43</v>
      </c>
      <c r="I4" s="129" t="s">
        <v>10</v>
      </c>
      <c r="J4" s="263"/>
      <c r="K4" s="264"/>
      <c r="L4" s="263"/>
      <c r="M4" s="264"/>
      <c r="N4" s="269"/>
      <c r="O4" s="270"/>
      <c r="P4" s="263"/>
      <c r="Q4" s="264"/>
      <c r="R4" s="263"/>
      <c r="S4" s="264"/>
    </row>
    <row r="5" spans="1:19" s="8" customFormat="1" ht="16.5" customHeight="1" thickBot="1" x14ac:dyDescent="0.3">
      <c r="A5" s="307" t="s">
        <v>35</v>
      </c>
      <c r="B5" s="308"/>
      <c r="C5" s="308"/>
      <c r="D5" s="308"/>
      <c r="E5" s="308"/>
      <c r="F5" s="308"/>
      <c r="G5" s="308"/>
      <c r="H5" s="308"/>
      <c r="I5" s="308"/>
      <c r="J5" s="265"/>
      <c r="K5" s="266"/>
      <c r="L5" s="265"/>
      <c r="M5" s="266"/>
      <c r="N5" s="271"/>
      <c r="O5" s="272"/>
      <c r="P5" s="265"/>
      <c r="Q5" s="266"/>
      <c r="R5" s="265"/>
      <c r="S5" s="266"/>
    </row>
    <row r="6" spans="1:19" ht="63" customHeight="1" x14ac:dyDescent="0.25">
      <c r="A6" s="91">
        <v>1</v>
      </c>
      <c r="B6" s="98" t="s">
        <v>129</v>
      </c>
      <c r="C6" s="99" t="s">
        <v>130</v>
      </c>
      <c r="D6" s="99" t="s">
        <v>131</v>
      </c>
      <c r="E6" s="100">
        <v>18000000</v>
      </c>
      <c r="F6" s="92"/>
      <c r="G6" s="94">
        <f>SUM(J6:S6)</f>
        <v>79</v>
      </c>
      <c r="H6" s="80">
        <v>9000000</v>
      </c>
      <c r="I6" s="67"/>
      <c r="J6" s="298">
        <v>17</v>
      </c>
      <c r="K6" s="298"/>
      <c r="L6" s="298">
        <v>15</v>
      </c>
      <c r="M6" s="298"/>
      <c r="N6" s="298">
        <v>13</v>
      </c>
      <c r="O6" s="298"/>
      <c r="P6" s="298">
        <v>20</v>
      </c>
      <c r="Q6" s="298"/>
      <c r="R6" s="298">
        <v>14</v>
      </c>
      <c r="S6" s="298"/>
    </row>
    <row r="7" spans="1:19" ht="171.75" x14ac:dyDescent="0.25">
      <c r="A7" s="89">
        <v>2</v>
      </c>
      <c r="B7" s="95" t="s">
        <v>132</v>
      </c>
      <c r="C7" s="95" t="s">
        <v>57</v>
      </c>
      <c r="D7" s="95" t="s">
        <v>58</v>
      </c>
      <c r="E7" s="97">
        <v>35000000</v>
      </c>
      <c r="F7" s="95" t="s">
        <v>317</v>
      </c>
      <c r="G7" s="94">
        <f>SUM(J7,L7,N7,P7,R7)</f>
        <v>0</v>
      </c>
      <c r="H7" s="67"/>
      <c r="I7" s="67"/>
      <c r="J7" s="280"/>
      <c r="K7" s="280"/>
      <c r="L7" s="280"/>
      <c r="M7" s="280"/>
      <c r="N7" s="280"/>
      <c r="O7" s="280"/>
      <c r="P7" s="280"/>
      <c r="Q7" s="280"/>
      <c r="R7" s="280"/>
      <c r="S7" s="280"/>
    </row>
    <row r="8" spans="1:19" ht="63" customHeight="1" x14ac:dyDescent="0.25">
      <c r="A8" s="91">
        <v>3</v>
      </c>
      <c r="B8" s="98" t="s">
        <v>133</v>
      </c>
      <c r="C8" s="99" t="s">
        <v>134</v>
      </c>
      <c r="D8" s="99" t="s">
        <v>135</v>
      </c>
      <c r="E8" s="100">
        <v>40000000</v>
      </c>
      <c r="F8" s="92"/>
      <c r="G8" s="94">
        <f t="shared" ref="G8:G19" si="0">SUM(J8,L8,N8,P8,R8)</f>
        <v>60</v>
      </c>
      <c r="H8" s="67">
        <v>5000000</v>
      </c>
      <c r="I8" s="67"/>
      <c r="J8" s="280">
        <v>12</v>
      </c>
      <c r="K8" s="280"/>
      <c r="L8" s="280">
        <v>12</v>
      </c>
      <c r="M8" s="280"/>
      <c r="N8" s="280">
        <v>12</v>
      </c>
      <c r="O8" s="280"/>
      <c r="P8" s="280">
        <v>14</v>
      </c>
      <c r="Q8" s="280"/>
      <c r="R8" s="280">
        <v>10</v>
      </c>
      <c r="S8" s="280"/>
    </row>
    <row r="9" spans="1:19" ht="57.75" customHeight="1" x14ac:dyDescent="0.25">
      <c r="A9" s="91">
        <v>4</v>
      </c>
      <c r="B9" s="98" t="s">
        <v>136</v>
      </c>
      <c r="C9" s="99" t="s">
        <v>137</v>
      </c>
      <c r="D9" s="99" t="s">
        <v>138</v>
      </c>
      <c r="E9" s="100">
        <v>10000000</v>
      </c>
      <c r="F9" s="92"/>
      <c r="G9" s="94">
        <f t="shared" si="0"/>
        <v>73</v>
      </c>
      <c r="H9" s="67">
        <v>6000000</v>
      </c>
      <c r="I9" s="67"/>
      <c r="J9" s="280">
        <v>16</v>
      </c>
      <c r="K9" s="280"/>
      <c r="L9" s="280">
        <v>15</v>
      </c>
      <c r="M9" s="280"/>
      <c r="N9" s="280">
        <v>10</v>
      </c>
      <c r="O9" s="280"/>
      <c r="P9" s="280">
        <v>19</v>
      </c>
      <c r="Q9" s="280"/>
      <c r="R9" s="280">
        <v>13</v>
      </c>
      <c r="S9" s="280"/>
    </row>
    <row r="10" spans="1:19" ht="64.5" customHeight="1" x14ac:dyDescent="0.25">
      <c r="A10" s="91">
        <v>5</v>
      </c>
      <c r="B10" s="98" t="s">
        <v>139</v>
      </c>
      <c r="C10" s="99" t="s">
        <v>140</v>
      </c>
      <c r="D10" s="99" t="s">
        <v>141</v>
      </c>
      <c r="E10" s="100">
        <v>30000000</v>
      </c>
      <c r="F10" s="92"/>
      <c r="G10" s="94">
        <f t="shared" si="0"/>
        <v>84</v>
      </c>
      <c r="H10" s="67">
        <v>6000000</v>
      </c>
      <c r="I10" s="67"/>
      <c r="J10" s="280">
        <v>18</v>
      </c>
      <c r="K10" s="280"/>
      <c r="L10" s="280">
        <v>17</v>
      </c>
      <c r="M10" s="280"/>
      <c r="N10" s="280">
        <v>12</v>
      </c>
      <c r="O10" s="280"/>
      <c r="P10" s="280">
        <v>20</v>
      </c>
      <c r="Q10" s="280"/>
      <c r="R10" s="280">
        <v>17</v>
      </c>
      <c r="S10" s="280"/>
    </row>
    <row r="11" spans="1:19" ht="63" customHeight="1" x14ac:dyDescent="0.25">
      <c r="A11" s="91">
        <v>6</v>
      </c>
      <c r="B11" s="98" t="s">
        <v>142</v>
      </c>
      <c r="C11" s="99" t="s">
        <v>143</v>
      </c>
      <c r="D11" s="99" t="s">
        <v>144</v>
      </c>
      <c r="E11" s="100">
        <v>25000000</v>
      </c>
      <c r="F11" s="92"/>
      <c r="G11" s="94">
        <f t="shared" si="0"/>
        <v>70</v>
      </c>
      <c r="H11" s="67">
        <v>5000000</v>
      </c>
      <c r="I11" s="67"/>
      <c r="J11" s="280">
        <v>15</v>
      </c>
      <c r="K11" s="280"/>
      <c r="L11" s="280">
        <v>15</v>
      </c>
      <c r="M11" s="280"/>
      <c r="N11" s="280">
        <v>10</v>
      </c>
      <c r="O11" s="280"/>
      <c r="P11" s="280">
        <v>17</v>
      </c>
      <c r="Q11" s="280"/>
      <c r="R11" s="280">
        <v>13</v>
      </c>
      <c r="S11" s="280"/>
    </row>
    <row r="12" spans="1:19" ht="66" customHeight="1" x14ac:dyDescent="0.25">
      <c r="A12" s="91">
        <v>7</v>
      </c>
      <c r="B12" s="98" t="s">
        <v>145</v>
      </c>
      <c r="C12" s="99" t="s">
        <v>146</v>
      </c>
      <c r="D12" s="99" t="s">
        <v>147</v>
      </c>
      <c r="E12" s="100">
        <v>12000000</v>
      </c>
      <c r="F12" s="92"/>
      <c r="G12" s="94">
        <f t="shared" si="0"/>
        <v>75</v>
      </c>
      <c r="H12" s="67">
        <v>8000000</v>
      </c>
      <c r="I12" s="67"/>
      <c r="J12" s="280">
        <v>15</v>
      </c>
      <c r="K12" s="280"/>
      <c r="L12" s="280">
        <v>17</v>
      </c>
      <c r="M12" s="280"/>
      <c r="N12" s="280">
        <v>11</v>
      </c>
      <c r="O12" s="280"/>
      <c r="P12" s="280">
        <v>18</v>
      </c>
      <c r="Q12" s="280"/>
      <c r="R12" s="280">
        <v>14</v>
      </c>
      <c r="S12" s="280"/>
    </row>
    <row r="13" spans="1:19" ht="63.75" customHeight="1" x14ac:dyDescent="0.25">
      <c r="A13" s="91">
        <v>8</v>
      </c>
      <c r="B13" s="98" t="s">
        <v>148</v>
      </c>
      <c r="C13" s="99" t="s">
        <v>149</v>
      </c>
      <c r="D13" s="99" t="s">
        <v>150</v>
      </c>
      <c r="E13" s="100">
        <v>15000000</v>
      </c>
      <c r="F13" s="92"/>
      <c r="G13" s="94">
        <f t="shared" si="0"/>
        <v>45</v>
      </c>
      <c r="H13" s="67">
        <v>0</v>
      </c>
      <c r="I13" s="67"/>
      <c r="J13" s="280">
        <v>10</v>
      </c>
      <c r="K13" s="280"/>
      <c r="L13" s="280">
        <v>8</v>
      </c>
      <c r="M13" s="280"/>
      <c r="N13" s="280">
        <v>9</v>
      </c>
      <c r="O13" s="280"/>
      <c r="P13" s="280">
        <v>10</v>
      </c>
      <c r="Q13" s="280"/>
      <c r="R13" s="280">
        <v>8</v>
      </c>
      <c r="S13" s="280"/>
    </row>
    <row r="14" spans="1:19" ht="51.75" customHeight="1" x14ac:dyDescent="0.25">
      <c r="A14" s="91">
        <v>9</v>
      </c>
      <c r="B14" s="98" t="s">
        <v>151</v>
      </c>
      <c r="C14" s="99" t="s">
        <v>152</v>
      </c>
      <c r="D14" s="99" t="s">
        <v>153</v>
      </c>
      <c r="E14" s="100">
        <v>25000000</v>
      </c>
      <c r="F14" s="92"/>
      <c r="G14" s="94">
        <f t="shared" si="0"/>
        <v>64</v>
      </c>
      <c r="H14" s="67">
        <v>5000000</v>
      </c>
      <c r="I14" s="67"/>
      <c r="J14" s="280">
        <v>12</v>
      </c>
      <c r="K14" s="280"/>
      <c r="L14" s="280">
        <v>13</v>
      </c>
      <c r="M14" s="280"/>
      <c r="N14" s="280">
        <v>10</v>
      </c>
      <c r="O14" s="280"/>
      <c r="P14" s="280">
        <v>16</v>
      </c>
      <c r="Q14" s="280"/>
      <c r="R14" s="280">
        <v>13</v>
      </c>
      <c r="S14" s="280"/>
    </row>
    <row r="15" spans="1:19" ht="61.5" customHeight="1" x14ac:dyDescent="0.25">
      <c r="A15" s="91">
        <v>10</v>
      </c>
      <c r="B15" s="98" t="s">
        <v>154</v>
      </c>
      <c r="C15" s="99" t="s">
        <v>155</v>
      </c>
      <c r="D15" s="99" t="s">
        <v>156</v>
      </c>
      <c r="E15" s="100">
        <v>48000000</v>
      </c>
      <c r="F15" s="92"/>
      <c r="G15" s="94">
        <f t="shared" si="0"/>
        <v>61</v>
      </c>
      <c r="H15" s="67">
        <v>4000000</v>
      </c>
      <c r="I15" s="67"/>
      <c r="J15" s="280">
        <v>13</v>
      </c>
      <c r="K15" s="280"/>
      <c r="L15" s="316">
        <v>13</v>
      </c>
      <c r="M15" s="317"/>
      <c r="N15" s="280">
        <v>10</v>
      </c>
      <c r="O15" s="280"/>
      <c r="P15" s="280">
        <v>12</v>
      </c>
      <c r="Q15" s="280"/>
      <c r="R15" s="280">
        <v>13</v>
      </c>
      <c r="S15" s="316"/>
    </row>
    <row r="16" spans="1:19" ht="61.5" customHeight="1" x14ac:dyDescent="0.25">
      <c r="A16" s="91">
        <v>11</v>
      </c>
      <c r="B16" s="98" t="s">
        <v>157</v>
      </c>
      <c r="C16" s="99" t="s">
        <v>158</v>
      </c>
      <c r="D16" s="99" t="s">
        <v>159</v>
      </c>
      <c r="E16" s="100">
        <v>29800000</v>
      </c>
      <c r="F16" s="92"/>
      <c r="G16" s="94">
        <f t="shared" si="0"/>
        <v>77</v>
      </c>
      <c r="H16" s="67">
        <v>7000000</v>
      </c>
      <c r="I16" s="67"/>
      <c r="J16" s="280">
        <v>16</v>
      </c>
      <c r="K16" s="280"/>
      <c r="L16" s="316">
        <v>14</v>
      </c>
      <c r="M16" s="317"/>
      <c r="N16" s="280">
        <v>12</v>
      </c>
      <c r="O16" s="280"/>
      <c r="P16" s="280">
        <v>20</v>
      </c>
      <c r="Q16" s="280"/>
      <c r="R16" s="280">
        <v>15</v>
      </c>
      <c r="S16" s="316"/>
    </row>
    <row r="17" spans="1:19" ht="61.5" customHeight="1" x14ac:dyDescent="0.25">
      <c r="A17" s="91">
        <v>12</v>
      </c>
      <c r="B17" s="98" t="s">
        <v>160</v>
      </c>
      <c r="C17" s="99" t="s">
        <v>161</v>
      </c>
      <c r="D17" s="99" t="s">
        <v>162</v>
      </c>
      <c r="E17" s="100">
        <v>35000000</v>
      </c>
      <c r="F17" s="92"/>
      <c r="G17" s="94">
        <f t="shared" si="0"/>
        <v>45</v>
      </c>
      <c r="H17" s="67">
        <v>0</v>
      </c>
      <c r="I17" s="67"/>
      <c r="J17" s="280">
        <v>9</v>
      </c>
      <c r="K17" s="280"/>
      <c r="L17" s="316">
        <v>10</v>
      </c>
      <c r="M17" s="317"/>
      <c r="N17" s="280">
        <v>8</v>
      </c>
      <c r="O17" s="280"/>
      <c r="P17" s="280">
        <v>10</v>
      </c>
      <c r="Q17" s="280"/>
      <c r="R17" s="280">
        <v>8</v>
      </c>
      <c r="S17" s="316"/>
    </row>
    <row r="18" spans="1:19" ht="61.5" customHeight="1" x14ac:dyDescent="0.25">
      <c r="A18" s="91">
        <v>13</v>
      </c>
      <c r="B18" s="98" t="s">
        <v>163</v>
      </c>
      <c r="C18" s="99" t="s">
        <v>164</v>
      </c>
      <c r="D18" s="99" t="s">
        <v>165</v>
      </c>
      <c r="E18" s="100">
        <v>12500000</v>
      </c>
      <c r="F18" s="92"/>
      <c r="G18" s="94">
        <f t="shared" si="0"/>
        <v>56</v>
      </c>
      <c r="H18" s="67">
        <v>0</v>
      </c>
      <c r="I18" s="67"/>
      <c r="J18" s="280">
        <v>12</v>
      </c>
      <c r="K18" s="280"/>
      <c r="L18" s="316">
        <v>13</v>
      </c>
      <c r="M18" s="317"/>
      <c r="N18" s="280">
        <v>9</v>
      </c>
      <c r="O18" s="280"/>
      <c r="P18" s="280">
        <v>12</v>
      </c>
      <c r="Q18" s="280"/>
      <c r="R18" s="280">
        <v>10</v>
      </c>
      <c r="S18" s="316"/>
    </row>
    <row r="19" spans="1:19" ht="64.5" customHeight="1" x14ac:dyDescent="0.25">
      <c r="A19" s="91">
        <v>14</v>
      </c>
      <c r="B19" s="98" t="s">
        <v>166</v>
      </c>
      <c r="C19" s="99" t="s">
        <v>167</v>
      </c>
      <c r="D19" s="99" t="s">
        <v>168</v>
      </c>
      <c r="E19" s="100">
        <v>8000000</v>
      </c>
      <c r="F19" s="92"/>
      <c r="G19" s="94">
        <f t="shared" si="0"/>
        <v>44</v>
      </c>
      <c r="H19" s="67"/>
      <c r="I19" s="67"/>
      <c r="J19" s="280">
        <v>9</v>
      </c>
      <c r="K19" s="280"/>
      <c r="L19" s="316">
        <v>10</v>
      </c>
      <c r="M19" s="317"/>
      <c r="N19" s="280">
        <v>8</v>
      </c>
      <c r="O19" s="280"/>
      <c r="P19" s="280">
        <v>10</v>
      </c>
      <c r="Q19" s="280"/>
      <c r="R19" s="280">
        <v>7</v>
      </c>
      <c r="S19" s="316"/>
    </row>
    <row r="20" spans="1:19" ht="18" x14ac:dyDescent="0.25">
      <c r="A20" s="121"/>
      <c r="B20" s="314" t="s">
        <v>11</v>
      </c>
      <c r="C20" s="314"/>
      <c r="D20" s="314"/>
      <c r="E20" s="96">
        <f>SUM(E6:E19)</f>
        <v>343300000</v>
      </c>
      <c r="F20" s="130"/>
      <c r="G20" s="130"/>
      <c r="H20" s="74"/>
      <c r="I20" s="74"/>
      <c r="J20" s="312"/>
      <c r="K20" s="312"/>
      <c r="L20" s="312"/>
      <c r="M20" s="312"/>
      <c r="N20" s="313"/>
      <c r="O20" s="315"/>
      <c r="P20" s="312"/>
      <c r="Q20" s="312"/>
      <c r="R20" s="312"/>
      <c r="S20" s="313"/>
    </row>
    <row r="21" spans="1:19" ht="29.25" x14ac:dyDescent="0.25">
      <c r="A21" s="132"/>
      <c r="B21" s="133"/>
      <c r="C21" s="106"/>
      <c r="D21" s="106"/>
      <c r="E21" s="134"/>
      <c r="F21" s="106"/>
      <c r="G21" s="64" t="s">
        <v>12</v>
      </c>
      <c r="H21" s="83">
        <f>SUM(H6:H20)</f>
        <v>55000000</v>
      </c>
      <c r="I21" s="74"/>
      <c r="J21" s="137"/>
      <c r="K21" s="137"/>
      <c r="L21" s="137"/>
      <c r="M21" s="137"/>
      <c r="N21" s="137"/>
      <c r="O21" s="137"/>
      <c r="P21" s="137"/>
      <c r="Q21" s="137"/>
      <c r="R21" s="137"/>
      <c r="S21" s="137"/>
    </row>
  </sheetData>
  <mergeCells count="85">
    <mergeCell ref="B20:D20"/>
    <mergeCell ref="J20:K20"/>
    <mergeCell ref="L20:M20"/>
    <mergeCell ref="N20:O20"/>
    <mergeCell ref="P20:Q20"/>
    <mergeCell ref="R20:S20"/>
    <mergeCell ref="J18:K18"/>
    <mergeCell ref="L18:M18"/>
    <mergeCell ref="N18:O18"/>
    <mergeCell ref="P18:Q18"/>
    <mergeCell ref="R18:S18"/>
    <mergeCell ref="J19:K19"/>
    <mergeCell ref="L19:M19"/>
    <mergeCell ref="N19:O19"/>
    <mergeCell ref="P19:Q19"/>
    <mergeCell ref="R19:S19"/>
    <mergeCell ref="J16:K16"/>
    <mergeCell ref="L16:M16"/>
    <mergeCell ref="N16:O16"/>
    <mergeCell ref="P16:Q16"/>
    <mergeCell ref="R16:S16"/>
    <mergeCell ref="J17:K17"/>
    <mergeCell ref="L17:M17"/>
    <mergeCell ref="N17:O17"/>
    <mergeCell ref="P17:Q17"/>
    <mergeCell ref="R17:S17"/>
    <mergeCell ref="J14:K14"/>
    <mergeCell ref="L14:M14"/>
    <mergeCell ref="N14:O14"/>
    <mergeCell ref="P14:Q14"/>
    <mergeCell ref="R14:S14"/>
    <mergeCell ref="J15:K15"/>
    <mergeCell ref="L15:M15"/>
    <mergeCell ref="N15:O15"/>
    <mergeCell ref="P15:Q15"/>
    <mergeCell ref="R15:S15"/>
    <mergeCell ref="J12:K12"/>
    <mergeCell ref="L12:M12"/>
    <mergeCell ref="N12:O12"/>
    <mergeCell ref="P12:Q12"/>
    <mergeCell ref="R12:S12"/>
    <mergeCell ref="J13:K13"/>
    <mergeCell ref="L13:M13"/>
    <mergeCell ref="N13:O13"/>
    <mergeCell ref="P13:Q13"/>
    <mergeCell ref="R13:S13"/>
    <mergeCell ref="J10:K10"/>
    <mergeCell ref="L10:M10"/>
    <mergeCell ref="N10:O10"/>
    <mergeCell ref="P10:Q10"/>
    <mergeCell ref="R10:S10"/>
    <mergeCell ref="J11:K11"/>
    <mergeCell ref="L11:M11"/>
    <mergeCell ref="N11:O11"/>
    <mergeCell ref="P11:Q11"/>
    <mergeCell ref="R11:S11"/>
    <mergeCell ref="J8:K8"/>
    <mergeCell ref="L8:M8"/>
    <mergeCell ref="N8:O8"/>
    <mergeCell ref="P8:Q8"/>
    <mergeCell ref="R8:S8"/>
    <mergeCell ref="J9:K9"/>
    <mergeCell ref="L9:M9"/>
    <mergeCell ref="N9:O9"/>
    <mergeCell ref="P9:Q9"/>
    <mergeCell ref="R9:S9"/>
    <mergeCell ref="J6:K6"/>
    <mergeCell ref="L6:M6"/>
    <mergeCell ref="N6:O6"/>
    <mergeCell ref="P6:Q6"/>
    <mergeCell ref="R6:S6"/>
    <mergeCell ref="J7:K7"/>
    <mergeCell ref="L7:M7"/>
    <mergeCell ref="N7:O7"/>
    <mergeCell ref="P7:Q7"/>
    <mergeCell ref="R7:S7"/>
    <mergeCell ref="R1:S5"/>
    <mergeCell ref="A2:B2"/>
    <mergeCell ref="B3:C3"/>
    <mergeCell ref="A5:I5"/>
    <mergeCell ref="B1:E1"/>
    <mergeCell ref="J1:K5"/>
    <mergeCell ref="L1:M5"/>
    <mergeCell ref="N1:O5"/>
    <mergeCell ref="P1:Q5"/>
  </mergeCells>
  <pageMargins left="0.7" right="0.7" top="0.75" bottom="0.75" header="0.3" footer="0.3"/>
  <pageSetup paperSize="9" scale="37"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36</vt:i4>
      </vt:variant>
      <vt:variant>
        <vt:lpstr>Névvel ellátott tartományok</vt:lpstr>
      </vt:variant>
      <vt:variant>
        <vt:i4>16</vt:i4>
      </vt:variant>
    </vt:vector>
  </HeadingPairs>
  <TitlesOfParts>
    <vt:vector size="52" baseType="lpstr">
      <vt:lpstr>Színház I VID</vt:lpstr>
      <vt:lpstr>Somogyi_I</vt:lpstr>
      <vt:lpstr>Kiss_I</vt:lpstr>
      <vt:lpstr>Dósa_I</vt:lpstr>
      <vt:lpstr>Bán_I</vt:lpstr>
      <vt:lpstr>Zalán_I</vt:lpstr>
      <vt:lpstr>Színház II VID</vt:lpstr>
      <vt:lpstr>Somogyi_II</vt:lpstr>
      <vt:lpstr>Kiss_II</vt:lpstr>
      <vt:lpstr>Dósa_II</vt:lpstr>
      <vt:lpstr>Bán_II</vt:lpstr>
      <vt:lpstr>Zalán_II</vt:lpstr>
      <vt:lpstr>Táncművészet VID</vt:lpstr>
      <vt:lpstr>Somogyi_TÁNC</vt:lpstr>
      <vt:lpstr>Kiss_TÁNC</vt:lpstr>
      <vt:lpstr>Dósa_TÁNC</vt:lpstr>
      <vt:lpstr>Bán_TÁNC</vt:lpstr>
      <vt:lpstr>Zalán_TÁNC</vt:lpstr>
      <vt:lpstr>Forgalmazói VID</vt:lpstr>
      <vt:lpstr>Somogyi_FORG</vt:lpstr>
      <vt:lpstr>Kiss_FORG</vt:lpstr>
      <vt:lpstr>Dósa_FORG</vt:lpstr>
      <vt:lpstr>Bán_FORG</vt:lpstr>
      <vt:lpstr>Zalán_FORG</vt:lpstr>
      <vt:lpstr>Szabadtéri</vt:lpstr>
      <vt:lpstr>Somogyi_SZAB</vt:lpstr>
      <vt:lpstr>Kiss_SZAB</vt:lpstr>
      <vt:lpstr>Dósa_SZAB</vt:lpstr>
      <vt:lpstr>Bán_SZAB</vt:lpstr>
      <vt:lpstr>Zalán_SZAB</vt:lpstr>
      <vt:lpstr>Nemzetiségi</vt:lpstr>
      <vt:lpstr>Somogyi_NEMZ</vt:lpstr>
      <vt:lpstr>Kiss_NEMZ</vt:lpstr>
      <vt:lpstr>Dósa_NEMZ</vt:lpstr>
      <vt:lpstr>Bán_NEMZ</vt:lpstr>
      <vt:lpstr>Zalán_NEMZ</vt:lpstr>
      <vt:lpstr>Bán_SZAB!Nyomtatási_cím</vt:lpstr>
      <vt:lpstr>Dósa_SZAB!Nyomtatási_cím</vt:lpstr>
      <vt:lpstr>'Forgalmazói VID'!Nyomtatási_cím</vt:lpstr>
      <vt:lpstr>Kiss_I!Nyomtatási_cím</vt:lpstr>
      <vt:lpstr>Kiss_SZAB!Nyomtatási_cím</vt:lpstr>
      <vt:lpstr>Somogyi_I!Nyomtatási_cím</vt:lpstr>
      <vt:lpstr>Somogyi_SZAB!Nyomtatási_cím</vt:lpstr>
      <vt:lpstr>Szabadtéri!Nyomtatási_cím</vt:lpstr>
      <vt:lpstr>'Színház I VID'!Nyomtatási_cím</vt:lpstr>
      <vt:lpstr>Zalán_SZAB!Nyomtatási_cím</vt:lpstr>
      <vt:lpstr>'Forgalmazói VID'!Nyomtatási_terület</vt:lpstr>
      <vt:lpstr>Nemzetiségi!Nyomtatási_terület</vt:lpstr>
      <vt:lpstr>Szabadtéri!Nyomtatási_terület</vt:lpstr>
      <vt:lpstr>'Színház I VID'!Nyomtatási_terület</vt:lpstr>
      <vt:lpstr>'Színház II VID'!Nyomtatási_terület</vt:lpstr>
      <vt:lpstr>'Táncművészet VID'!Nyomtatási_terület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Szász Ágnes</dc:creator>
  <cp:lastModifiedBy>Szűcs Tamás</cp:lastModifiedBy>
  <cp:lastPrinted>2021-07-16T10:31:35Z</cp:lastPrinted>
  <dcterms:created xsi:type="dcterms:W3CDTF">2018-02-09T07:53:19Z</dcterms:created>
  <dcterms:modified xsi:type="dcterms:W3CDTF">2021-10-14T15:02:53Z</dcterms:modified>
</cp:coreProperties>
</file>