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UHP_IG\02. Határtalanul\FELHÍVÁSOK\2017 terv\NYILT\20170106 - honlapra\"/>
    </mc:Choice>
  </mc:AlternateContent>
  <bookViews>
    <workbookView xWindow="0" yWindow="0" windowWidth="24000" windowHeight="9135"/>
  </bookViews>
  <sheets>
    <sheet name="Munka1" sheetId="1" r:id="rId1"/>
    <sheet name="Munk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1" i="1"/>
  <c r="G18" i="1"/>
  <c r="G16" i="1"/>
  <c r="F15" i="1"/>
  <c r="G15" i="1" s="1"/>
  <c r="G17" i="1"/>
  <c r="G14" i="1"/>
  <c r="F20" i="1" l="1"/>
  <c r="G20" i="1" s="1"/>
  <c r="G19" i="1"/>
  <c r="G24" i="1"/>
  <c r="G23" i="1"/>
  <c r="G25" i="1" l="1"/>
  <c r="G26" i="1" s="1"/>
  <c r="F26" i="1" s="1"/>
</calcChain>
</file>

<file path=xl/sharedStrings.xml><?xml version="1.0" encoding="utf-8"?>
<sst xmlns="http://schemas.openxmlformats.org/spreadsheetml/2006/main" count="56" uniqueCount="37">
  <si>
    <t>Célcsoport útiköltsége</t>
  </si>
  <si>
    <t>Célcsoport támogatásának költségei</t>
  </si>
  <si>
    <t>Költségtípus</t>
  </si>
  <si>
    <t>Költségelem</t>
  </si>
  <si>
    <t>Étkezés költsége</t>
  </si>
  <si>
    <t>Szakmai megvalósításhoz kapcsolódó szolgáltatások költsége</t>
  </si>
  <si>
    <t xml:space="preserve">Projektmenedzsment költsége </t>
  </si>
  <si>
    <t xml:space="preserve">Szakmai megvalósításban közreműködő munkatársak költségei </t>
  </si>
  <si>
    <t xml:space="preserve">Programokhoz kapcsolódó költségek </t>
  </si>
  <si>
    <t xml:space="preserve">Kísérőtanárok költsége </t>
  </si>
  <si>
    <t>Diákok száma (fő)</t>
  </si>
  <si>
    <t>Kísérőtanárok száma (fő)</t>
  </si>
  <si>
    <t>Mennyiségi egység</t>
  </si>
  <si>
    <t>Mennyiség</t>
  </si>
  <si>
    <t>Szállás költsége</t>
  </si>
  <si>
    <t>éjszaka</t>
  </si>
  <si>
    <t>fő</t>
  </si>
  <si>
    <t>Éjszakák száma</t>
  </si>
  <si>
    <t>Összesen</t>
  </si>
  <si>
    <t>Ft</t>
  </si>
  <si>
    <t>Ft/fő</t>
  </si>
  <si>
    <t>Segédtáblázat a költségek kiszámolásához</t>
  </si>
  <si>
    <t>alkalom</t>
  </si>
  <si>
    <t>Kérjük, töltse ki a sárga mezőket!</t>
  </si>
  <si>
    <t>Támogatási összeg (Ft)</t>
  </si>
  <si>
    <t>Bruttó egységár (Ft)</t>
  </si>
  <si>
    <t>teljes út ára</t>
  </si>
  <si>
    <t>összes program költsége együttesen</t>
  </si>
  <si>
    <t>összes igényelt útlevél költsége együttesen</t>
  </si>
  <si>
    <t>külhonba</t>
  </si>
  <si>
    <t>Utazás</t>
  </si>
  <si>
    <t>HAT-17-04 Kárpátaljai akcióprogram</t>
  </si>
  <si>
    <t>Diákok száma/utazók száma (fő)</t>
  </si>
  <si>
    <t>Egy utazóra jutó költség</t>
  </si>
  <si>
    <r>
      <t xml:space="preserve">Személyi költségek 
</t>
    </r>
    <r>
      <rPr>
        <sz val="11"/>
        <color rgb="FF7030A0"/>
        <rFont val="Calibri"/>
        <family val="2"/>
        <charset val="238"/>
        <scheme val="minor"/>
      </rPr>
      <t>DIÁKOK UTAZÁSA ESETÉN!</t>
    </r>
  </si>
  <si>
    <r>
      <t xml:space="preserve">Magyarországra 
</t>
    </r>
    <r>
      <rPr>
        <sz val="11"/>
        <color rgb="FF7030A0"/>
        <rFont val="Calibri"/>
        <family val="2"/>
        <charset val="238"/>
        <scheme val="minor"/>
      </rPr>
      <t>DIÁKOK UTAZÁSA ESETÉN!</t>
    </r>
  </si>
  <si>
    <t>Útlevél igénylés költsége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</si>
</sst>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0" fillId="3" borderId="1" xfId="0" applyNumberFormat="1" applyFill="1" applyBorder="1" applyAlignment="1" applyProtection="1">
      <alignment horizontal="right" vertical="center" wrapText="1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Fill="1" applyBorder="1" applyAlignment="1" applyProtection="1">
      <alignment horizontal="right" vertical="center" wrapText="1"/>
    </xf>
    <xf numFmtId="3" fontId="0" fillId="0" borderId="1" xfId="0" applyNumberForma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3" fontId="0" fillId="3" borderId="6" xfId="0" applyNumberFormat="1" applyFill="1" applyBorder="1" applyAlignment="1" applyProtection="1">
      <alignment horizontal="right" vertical="center" wrapText="1"/>
      <protection locked="0"/>
    </xf>
    <xf numFmtId="3" fontId="0" fillId="0" borderId="6" xfId="0" applyNumberFormat="1" applyFill="1" applyBorder="1" applyAlignment="1" applyProtection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3" fontId="0" fillId="3" borderId="7" xfId="0" applyNumberFormat="1" applyFill="1" applyBorder="1" applyAlignment="1" applyProtection="1">
      <alignment horizontal="right" vertical="center" wrapText="1"/>
      <protection locked="0"/>
    </xf>
    <xf numFmtId="3" fontId="0" fillId="0" borderId="7" xfId="0" applyNumberFormat="1" applyFill="1" applyBorder="1" applyAlignment="1" applyProtection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3" fontId="0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B5" sqref="B5"/>
    </sheetView>
  </sheetViews>
  <sheetFormatPr defaultRowHeight="15" x14ac:dyDescent="0.25"/>
  <cols>
    <col min="1" max="1" width="16.28515625" style="4" customWidth="1"/>
    <col min="2" max="2" width="33.5703125" style="3" customWidth="1"/>
    <col min="3" max="3" width="28.140625" style="3" customWidth="1"/>
    <col min="4" max="4" width="20.85546875" style="3" customWidth="1"/>
    <col min="5" max="5" width="13.5703125" style="3" customWidth="1"/>
    <col min="6" max="6" width="12.140625" style="3" customWidth="1"/>
    <col min="7" max="7" width="13.140625" style="4" customWidth="1"/>
    <col min="8" max="16384" width="9.140625" style="4"/>
  </cols>
  <sheetData>
    <row r="1" spans="1:8" s="2" customFormat="1" x14ac:dyDescent="0.25">
      <c r="B1" s="39" t="s">
        <v>31</v>
      </c>
      <c r="C1" s="39"/>
      <c r="D1" s="39"/>
      <c r="E1" s="1"/>
      <c r="F1" s="1"/>
    </row>
    <row r="2" spans="1:8" s="2" customFormat="1" x14ac:dyDescent="0.25">
      <c r="B2" s="39" t="s">
        <v>21</v>
      </c>
      <c r="C2" s="39"/>
      <c r="D2" s="39"/>
      <c r="E2" s="1"/>
      <c r="F2" s="1"/>
    </row>
    <row r="3" spans="1:8" s="2" customFormat="1" x14ac:dyDescent="0.25">
      <c r="B3" s="47" t="s">
        <v>23</v>
      </c>
      <c r="C3" s="47"/>
      <c r="D3" s="47"/>
      <c r="E3" s="38"/>
      <c r="F3" s="1"/>
    </row>
    <row r="4" spans="1:8" s="2" customFormat="1" x14ac:dyDescent="0.25">
      <c r="A4" s="14" t="s">
        <v>30</v>
      </c>
      <c r="B4" s="23"/>
      <c r="C4" s="23"/>
      <c r="D4" s="23"/>
      <c r="E4" s="23"/>
      <c r="F4" s="1"/>
    </row>
    <row r="5" spans="1:8" x14ac:dyDescent="0.25">
      <c r="A5" s="45" t="s">
        <v>29</v>
      </c>
      <c r="B5" s="11" t="s">
        <v>32</v>
      </c>
      <c r="C5" s="19">
        <v>20</v>
      </c>
    </row>
    <row r="6" spans="1:8" x14ac:dyDescent="0.25">
      <c r="A6" s="43"/>
      <c r="B6" s="11" t="s">
        <v>11</v>
      </c>
      <c r="C6" s="19">
        <v>0</v>
      </c>
    </row>
    <row r="7" spans="1:8" x14ac:dyDescent="0.25">
      <c r="A7" s="44"/>
      <c r="B7" s="11" t="s">
        <v>17</v>
      </c>
      <c r="C7" s="19">
        <v>4</v>
      </c>
    </row>
    <row r="9" spans="1:8" x14ac:dyDescent="0.25">
      <c r="A9" s="40" t="s">
        <v>35</v>
      </c>
      <c r="B9" s="11" t="s">
        <v>10</v>
      </c>
      <c r="C9" s="19">
        <v>18</v>
      </c>
    </row>
    <row r="10" spans="1:8" x14ac:dyDescent="0.25">
      <c r="A10" s="43"/>
      <c r="B10" s="11" t="s">
        <v>11</v>
      </c>
      <c r="C10" s="19">
        <v>2</v>
      </c>
    </row>
    <row r="11" spans="1:8" x14ac:dyDescent="0.25">
      <c r="A11" s="44"/>
      <c r="B11" s="11" t="s">
        <v>17</v>
      </c>
      <c r="C11" s="19">
        <v>4</v>
      </c>
    </row>
    <row r="13" spans="1:8" s="2" customFormat="1" ht="30" x14ac:dyDescent="0.25">
      <c r="A13" s="14" t="s">
        <v>30</v>
      </c>
      <c r="B13" s="14" t="s">
        <v>2</v>
      </c>
      <c r="C13" s="14" t="s">
        <v>3</v>
      </c>
      <c r="D13" s="15" t="s">
        <v>12</v>
      </c>
      <c r="E13" s="15" t="s">
        <v>25</v>
      </c>
      <c r="F13" s="15" t="s">
        <v>13</v>
      </c>
      <c r="G13" s="15" t="s">
        <v>24</v>
      </c>
    </row>
    <row r="14" spans="1:8" x14ac:dyDescent="0.25">
      <c r="A14" s="45" t="s">
        <v>29</v>
      </c>
      <c r="B14" s="11" t="s">
        <v>0</v>
      </c>
      <c r="C14" s="11"/>
      <c r="D14" s="20" t="s">
        <v>26</v>
      </c>
      <c r="E14" s="18">
        <v>490000</v>
      </c>
      <c r="F14" s="21">
        <v>1</v>
      </c>
      <c r="G14" s="16">
        <f>IFERROR(F14*E14,"")</f>
        <v>490000</v>
      </c>
      <c r="H14" s="5"/>
    </row>
    <row r="15" spans="1:8" x14ac:dyDescent="0.25">
      <c r="A15" s="43"/>
      <c r="B15" s="11" t="s">
        <v>1</v>
      </c>
      <c r="C15" s="11" t="s">
        <v>14</v>
      </c>
      <c r="D15" s="20" t="s">
        <v>15</v>
      </c>
      <c r="E15" s="18">
        <v>5000</v>
      </c>
      <c r="F15" s="22">
        <f>C7</f>
        <v>4</v>
      </c>
      <c r="G15" s="16">
        <f>F15*E15*(C5+C6)</f>
        <v>400000</v>
      </c>
      <c r="H15" s="5"/>
    </row>
    <row r="16" spans="1:8" x14ac:dyDescent="0.25">
      <c r="A16" s="43"/>
      <c r="B16" s="11" t="s">
        <v>1</v>
      </c>
      <c r="C16" s="11" t="s">
        <v>4</v>
      </c>
      <c r="D16" s="20" t="s">
        <v>22</v>
      </c>
      <c r="E16" s="18">
        <v>500</v>
      </c>
      <c r="F16" s="18">
        <v>5</v>
      </c>
      <c r="G16" s="16">
        <f>F16*E16*(C5+C6)</f>
        <v>50000</v>
      </c>
      <c r="H16" s="5"/>
    </row>
    <row r="17" spans="1:8" ht="45" x14ac:dyDescent="0.25">
      <c r="A17" s="43"/>
      <c r="B17" s="11" t="s">
        <v>1</v>
      </c>
      <c r="C17" s="11" t="s">
        <v>36</v>
      </c>
      <c r="D17" s="20" t="s">
        <v>28</v>
      </c>
      <c r="E17" s="18">
        <v>50000</v>
      </c>
      <c r="F17" s="21">
        <v>1</v>
      </c>
      <c r="G17" s="16">
        <f t="shared" ref="G17" si="0">F17*E17</f>
        <v>50000</v>
      </c>
      <c r="H17" s="5"/>
    </row>
    <row r="18" spans="1:8" ht="30.75" thickBot="1" x14ac:dyDescent="0.3">
      <c r="A18" s="46"/>
      <c r="B18" s="31" t="s">
        <v>5</v>
      </c>
      <c r="C18" s="31" t="s">
        <v>8</v>
      </c>
      <c r="D18" s="32" t="s">
        <v>27</v>
      </c>
      <c r="E18" s="33">
        <v>1000</v>
      </c>
      <c r="F18" s="34">
        <v>1</v>
      </c>
      <c r="G18" s="35">
        <f>F18*E18*(C5+C6)</f>
        <v>20000</v>
      </c>
      <c r="H18" s="5"/>
    </row>
    <row r="19" spans="1:8" x14ac:dyDescent="0.25">
      <c r="A19" s="42" t="s">
        <v>35</v>
      </c>
      <c r="B19" s="26" t="s">
        <v>0</v>
      </c>
      <c r="C19" s="26"/>
      <c r="D19" s="27" t="s">
        <v>26</v>
      </c>
      <c r="E19" s="28">
        <v>400000</v>
      </c>
      <c r="F19" s="29">
        <v>1</v>
      </c>
      <c r="G19" s="30">
        <f>IFERROR(F19*E19,"")</f>
        <v>400000</v>
      </c>
      <c r="H19" s="5"/>
    </row>
    <row r="20" spans="1:8" ht="15" customHeight="1" x14ac:dyDescent="0.25">
      <c r="A20" s="43"/>
      <c r="B20" s="11" t="s">
        <v>1</v>
      </c>
      <c r="C20" s="11" t="s">
        <v>14</v>
      </c>
      <c r="D20" s="20" t="s">
        <v>15</v>
      </c>
      <c r="E20" s="18">
        <v>5000</v>
      </c>
      <c r="F20" s="22">
        <f>C7</f>
        <v>4</v>
      </c>
      <c r="G20" s="16">
        <f>F20*E20*(C9+C10)</f>
        <v>400000</v>
      </c>
      <c r="H20" s="5"/>
    </row>
    <row r="21" spans="1:8" x14ac:dyDescent="0.25">
      <c r="A21" s="43"/>
      <c r="B21" s="11" t="s">
        <v>1</v>
      </c>
      <c r="C21" s="11" t="s">
        <v>4</v>
      </c>
      <c r="D21" s="20" t="s">
        <v>22</v>
      </c>
      <c r="E21" s="18">
        <v>500</v>
      </c>
      <c r="F21" s="18">
        <v>5</v>
      </c>
      <c r="G21" s="16">
        <f>F21*E21*(C9+C10)</f>
        <v>50000</v>
      </c>
      <c r="H21" s="5"/>
    </row>
    <row r="22" spans="1:8" ht="30" x14ac:dyDescent="0.25">
      <c r="A22" s="44"/>
      <c r="B22" s="11" t="s">
        <v>5</v>
      </c>
      <c r="C22" s="11" t="s">
        <v>8</v>
      </c>
      <c r="D22" s="24" t="s">
        <v>27</v>
      </c>
      <c r="E22" s="18">
        <v>1000</v>
      </c>
      <c r="F22" s="21">
        <v>1</v>
      </c>
      <c r="G22" s="16">
        <f>F22*E22*(C9+C10)</f>
        <v>20000</v>
      </c>
      <c r="H22" s="5"/>
    </row>
    <row r="23" spans="1:8" ht="30" customHeight="1" x14ac:dyDescent="0.25">
      <c r="A23" s="40" t="s">
        <v>34</v>
      </c>
      <c r="B23" s="11" t="s">
        <v>6</v>
      </c>
      <c r="C23" s="11"/>
      <c r="D23" s="20" t="s">
        <v>16</v>
      </c>
      <c r="E23" s="18">
        <v>70000</v>
      </c>
      <c r="F23" s="18">
        <v>1</v>
      </c>
      <c r="G23" s="16">
        <f t="shared" ref="G23" si="1">F23*E23</f>
        <v>70000</v>
      </c>
      <c r="H23" s="5"/>
    </row>
    <row r="24" spans="1:8" ht="45.75" thickBot="1" x14ac:dyDescent="0.3">
      <c r="A24" s="41"/>
      <c r="B24" s="31" t="s">
        <v>7</v>
      </c>
      <c r="C24" s="31" t="s">
        <v>9</v>
      </c>
      <c r="D24" s="36" t="s">
        <v>16</v>
      </c>
      <c r="E24" s="33">
        <v>15000</v>
      </c>
      <c r="F24" s="37">
        <v>3</v>
      </c>
      <c r="G24" s="35">
        <f>F24*E24*(C7+1)</f>
        <v>225000</v>
      </c>
      <c r="H24" s="5"/>
    </row>
    <row r="25" spans="1:8" s="2" customFormat="1" x14ac:dyDescent="0.25">
      <c r="A25" s="25"/>
      <c r="B25" s="1" t="s">
        <v>18</v>
      </c>
      <c r="C25" s="1"/>
      <c r="D25" s="7"/>
      <c r="E25" s="8"/>
      <c r="F25" s="8"/>
      <c r="G25" s="9">
        <f>SUM(G14:G24)</f>
        <v>2175000</v>
      </c>
      <c r="H25" s="10" t="s">
        <v>19</v>
      </c>
    </row>
    <row r="26" spans="1:8" s="2" customFormat="1" x14ac:dyDescent="0.25">
      <c r="B26" s="1" t="s">
        <v>33</v>
      </c>
      <c r="C26" s="1"/>
      <c r="D26" s="7"/>
      <c r="E26" s="8"/>
      <c r="F26" s="17" t="str">
        <f>IF(G26&gt;60000,"hiba!","OK")</f>
        <v>OK</v>
      </c>
      <c r="G26" s="12">
        <f>G25/(C5+C9)</f>
        <v>57236.84210526316</v>
      </c>
      <c r="H26" s="13" t="s">
        <v>20</v>
      </c>
    </row>
    <row r="27" spans="1:8" x14ac:dyDescent="0.25">
      <c r="E27" s="6"/>
      <c r="F27" s="6"/>
      <c r="H27" s="5"/>
    </row>
  </sheetData>
  <sheetProtection algorithmName="SHA-512" hashValue="q8c3/zIppVyNsDotUqrIcjwW43dRbxqbKtrTllkExVTxe6yzH2AMcgMuapwHgAeFaGomCqhoQ14LrlkR+m34sQ==" saltValue="fsxAFx62Xzlg1j7Gv4xw2Q==" spinCount="100000" sheet="1" objects="1" scenarios="1"/>
  <mergeCells count="8">
    <mergeCell ref="B1:D1"/>
    <mergeCell ref="B2:D2"/>
    <mergeCell ref="A23:A24"/>
    <mergeCell ref="A19:A22"/>
    <mergeCell ref="A14:A18"/>
    <mergeCell ref="A5:A7"/>
    <mergeCell ref="A9:A11"/>
    <mergeCell ref="B3:D3"/>
  </mergeCells>
  <dataValidations count="10">
    <dataValidation type="whole" allowBlank="1" showInputMessage="1" showErrorMessage="1" sqref="E23">
      <formula1>0</formula1>
      <formula2>70000</formula2>
    </dataValidation>
    <dataValidation type="whole" allowBlank="1" showInputMessage="1" showErrorMessage="1" sqref="E24">
      <formula1>0</formula1>
      <formula2>15000</formula2>
    </dataValidation>
    <dataValidation type="whole" allowBlank="1" showInputMessage="1" showErrorMessage="1" sqref="F23">
      <formula1>0</formula1>
      <formula2>1</formula2>
    </dataValidation>
    <dataValidation type="whole" allowBlank="1" showInputMessage="1" showErrorMessage="1" sqref="F24">
      <formula1>0</formula1>
      <formula2>3</formula2>
    </dataValidation>
    <dataValidation type="whole" allowBlank="1" showInputMessage="1" showErrorMessage="1" sqref="C5">
      <formula1>10</formula1>
      <formula2>80</formula2>
    </dataValidation>
    <dataValidation type="whole" allowBlank="1" showInputMessage="1" showErrorMessage="1" sqref="C10">
      <formula1>0</formula1>
      <formula2>99</formula2>
    </dataValidation>
    <dataValidation type="whole" allowBlank="1" showInputMessage="1" showErrorMessage="1" sqref="C7">
      <formula1>2</formula1>
      <formula2>10</formula2>
    </dataValidation>
    <dataValidation type="whole" allowBlank="1" showInputMessage="1" showErrorMessage="1" sqref="C6">
      <formula1>0</formula1>
      <formula2>99</formula2>
    </dataValidation>
    <dataValidation type="whole" allowBlank="1" showInputMessage="1" showErrorMessage="1" sqref="C9">
      <formula1>0</formula1>
      <formula2>80</formula2>
    </dataValidation>
    <dataValidation type="whole" allowBlank="1" showInputMessage="1" showErrorMessage="1" sqref="C11">
      <formula1>0</formula1>
      <formula2>10</formula2>
    </dataValidation>
  </dataValidations>
  <pageMargins left="0.7" right="0.7" top="0.75" bottom="0.75" header="0.3" footer="0.3"/>
  <pageSetup paperSize="9" orientation="landscape" verticalDpi="0" r:id="rId1"/>
  <ignoredErrors>
    <ignoredError sqref="F15 F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>EMET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Szendrői Júlia Anna</dc:creator>
  <cp:lastModifiedBy>Szendrői Júlia Anna</cp:lastModifiedBy>
  <cp:lastPrinted>2017-01-04T13:03:17Z</cp:lastPrinted>
  <dcterms:created xsi:type="dcterms:W3CDTF">2017-01-04T12:32:54Z</dcterms:created>
  <dcterms:modified xsi:type="dcterms:W3CDTF">2017-01-06T12:37:51Z</dcterms:modified>
</cp:coreProperties>
</file>